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elczar\Documents\ASE\Automotive\Standard 4\"/>
    </mc:Choice>
  </mc:AlternateContent>
  <bookViews>
    <workbookView xWindow="0" yWindow="0" windowWidth="28800" windowHeight="12300"/>
  </bookViews>
  <sheets>
    <sheet name="2018-2020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9" i="1" l="1"/>
  <c r="M88" i="1" l="1"/>
  <c r="N5" i="1" s="1"/>
  <c r="N85" i="1"/>
  <c r="N80" i="1"/>
  <c r="N76" i="1"/>
  <c r="N73" i="1"/>
  <c r="N68" i="1"/>
  <c r="N63" i="1"/>
  <c r="N58" i="1"/>
  <c r="N54" i="1"/>
  <c r="N50" i="1"/>
  <c r="N47" i="1"/>
  <c r="N41" i="1"/>
  <c r="N36" i="1"/>
  <c r="N25" i="1"/>
  <c r="N13" i="1"/>
  <c r="M5" i="1" l="1"/>
  <c r="N88" i="1"/>
  <c r="K14" i="1"/>
  <c r="K5" i="1" l="1"/>
  <c r="K26" i="1"/>
  <c r="K36" i="1"/>
  <c r="K41" i="1"/>
  <c r="K47" i="1"/>
  <c r="K50" i="1"/>
  <c r="K54" i="1"/>
  <c r="K58" i="1"/>
  <c r="K63" i="1"/>
  <c r="K68" i="1"/>
  <c r="K73" i="1"/>
  <c r="K76" i="1"/>
  <c r="K80" i="1"/>
  <c r="K88" i="1" l="1"/>
  <c r="H36" i="1"/>
  <c r="H85" i="1"/>
  <c r="H80" i="1"/>
  <c r="H76" i="1"/>
  <c r="H73" i="1"/>
  <c r="H68" i="1"/>
  <c r="H58" i="1"/>
  <c r="H63" i="1"/>
  <c r="H54" i="1"/>
  <c r="H50" i="1"/>
  <c r="H47" i="1"/>
  <c r="H41" i="1"/>
  <c r="H25" i="1"/>
  <c r="H13" i="1"/>
  <c r="H88" i="1" l="1"/>
  <c r="J88" i="1"/>
  <c r="G88" i="1" l="1"/>
  <c r="H5" i="1" s="1"/>
  <c r="D88" i="1" l="1"/>
  <c r="D25" i="1" l="1"/>
  <c r="D13" i="1" l="1"/>
  <c r="D1" i="1" l="1"/>
</calcChain>
</file>

<file path=xl/sharedStrings.xml><?xml version="1.0" encoding="utf-8"?>
<sst xmlns="http://schemas.openxmlformats.org/spreadsheetml/2006/main" count="193" uniqueCount="148">
  <si>
    <t>2018-2019 Automotive Technology Budget request</t>
  </si>
  <si>
    <t>Bi-Anuually exspenise</t>
  </si>
  <si>
    <t>Lift inspection</t>
  </si>
  <si>
    <t>Hunter Alignment updates</t>
  </si>
  <si>
    <t>Snap-on scan tool updates</t>
  </si>
  <si>
    <t>Annual exspencise</t>
  </si>
  <si>
    <t>total Cost</t>
  </si>
  <si>
    <t>Auto share</t>
  </si>
  <si>
    <t>saftey Clean, brakes</t>
  </si>
  <si>
    <t>saftey Clean, parts wash</t>
  </si>
  <si>
    <t>buy and maintain cleaner</t>
  </si>
  <si>
    <t>SP/2 saftey training</t>
  </si>
  <si>
    <t>Advisory Board, twice yearly</t>
  </si>
  <si>
    <t>recalibrate 3/8 torque wrench</t>
  </si>
  <si>
    <t>replace charger</t>
  </si>
  <si>
    <t>thrust bearing kit 700R4 x 5</t>
  </si>
  <si>
    <t>thrust bearing kit TH350 x 3</t>
  </si>
  <si>
    <t>oil for engines</t>
  </si>
  <si>
    <t>platigage</t>
  </si>
  <si>
    <t>wire</t>
  </si>
  <si>
    <t>sodier</t>
  </si>
  <si>
    <t>clips</t>
  </si>
  <si>
    <t>bolt/thread kit</t>
  </si>
  <si>
    <t>tire lube</t>
  </si>
  <si>
    <t>tire machine heads</t>
  </si>
  <si>
    <t>cleaning discs</t>
  </si>
  <si>
    <t>brake line</t>
  </si>
  <si>
    <t>middy vacs rebuild kitsx 2</t>
  </si>
  <si>
    <t>connectors</t>
  </si>
  <si>
    <t xml:space="preserve">total supplies and maintaince </t>
  </si>
  <si>
    <t>By Course</t>
  </si>
  <si>
    <t xml:space="preserve">nitrogyn </t>
  </si>
  <si>
    <t>chemical gloves x3 , wurth</t>
  </si>
  <si>
    <t>soap, parts cabinet x1</t>
  </si>
  <si>
    <t>5.4L engine and parts for F-350</t>
  </si>
  <si>
    <t>right angle die grinders 80 x4</t>
  </si>
  <si>
    <t>Maintance and updates, tools</t>
  </si>
  <si>
    <t>Bennett test 21x15 students</t>
  </si>
  <si>
    <t>Full scan tool Autel</t>
  </si>
  <si>
    <t>instuctor training, 209 per x4</t>
  </si>
  <si>
    <t>engine support</t>
  </si>
  <si>
    <t>fall 2018</t>
  </si>
  <si>
    <t>Bennett testx15</t>
  </si>
  <si>
    <t>Auto budget for 2018-2019</t>
  </si>
  <si>
    <t>total spent so far</t>
  </si>
  <si>
    <t>what is left for 2018-2019</t>
  </si>
  <si>
    <t>Wurth order</t>
  </si>
  <si>
    <t>wurth order</t>
  </si>
  <si>
    <t>no current need</t>
  </si>
  <si>
    <t>total dollars requested</t>
  </si>
  <si>
    <t>refigerant x 4  150/ 166 w/dye as of Nov11 2018</t>
  </si>
  <si>
    <t>VO-TECH???</t>
  </si>
  <si>
    <t>spent</t>
  </si>
  <si>
    <t>requested</t>
  </si>
  <si>
    <t>no need this year</t>
  </si>
  <si>
    <t>empty bought out of Collision</t>
  </si>
  <si>
    <t>coolant bleed funnel(Lisle 24680) 40x2 +pressure test</t>
  </si>
  <si>
    <t>student training purchase</t>
  </si>
  <si>
    <t>black drain pans x4</t>
  </si>
  <si>
    <t>leakage tester gauge</t>
  </si>
  <si>
    <t xml:space="preserve">instuctor training, Honda x2 </t>
  </si>
  <si>
    <t>Snap-On Solus Edge</t>
  </si>
  <si>
    <t>right angle die grinders 90 x4</t>
  </si>
  <si>
    <t>AUTO 106</t>
  </si>
  <si>
    <t xml:space="preserve">Oil for engine </t>
  </si>
  <si>
    <t>AUTO 113</t>
  </si>
  <si>
    <t>AUTO 121</t>
  </si>
  <si>
    <t>Auto Budget 2019-2020 Request</t>
  </si>
  <si>
    <t>AUTO 114</t>
  </si>
  <si>
    <t>AUTO 115</t>
  </si>
  <si>
    <t>AUTO 185 Engine Performance I</t>
  </si>
  <si>
    <t>AUTO 122 Brakes</t>
  </si>
  <si>
    <t>AUTO 114 Steering and Suspension</t>
  </si>
  <si>
    <t>AUTO 121 Service and Maintanice</t>
  </si>
  <si>
    <t>AUTO 113 Electrical</t>
  </si>
  <si>
    <t>AUTO 106 Internal Combustion Engines</t>
  </si>
  <si>
    <t>AUTO 210 Engine Performance I</t>
  </si>
  <si>
    <t xml:space="preserve">AUTO 205 Advanced Electrical </t>
  </si>
  <si>
    <t>AUTO 226 Manual Transmissions</t>
  </si>
  <si>
    <t>AUTO 227 Automatic Transmissions</t>
  </si>
  <si>
    <t>AUTO 215 Engine Perfomance II</t>
  </si>
  <si>
    <t>AUTO 221 Heating and A/C</t>
  </si>
  <si>
    <t>AUTO 228 Engine Repair</t>
  </si>
  <si>
    <t>Total requested</t>
  </si>
  <si>
    <t>a/c die 6 pack</t>
  </si>
  <si>
    <t>soap, parts cabinet x1 (added to 228)</t>
  </si>
  <si>
    <t>replace charger(s)</t>
  </si>
  <si>
    <t>Fly wheel and clutch assembly for demo</t>
  </si>
  <si>
    <t>Snap-On updates(skipped 2018-2019), wait til April</t>
  </si>
  <si>
    <t xml:space="preserve">vacuum pump oil (quart) </t>
  </si>
  <si>
    <t>heads, 2 in stock and did not use any this year</t>
  </si>
  <si>
    <t>pressure bleed kits??</t>
  </si>
  <si>
    <t>a/c lines</t>
  </si>
  <si>
    <t xml:space="preserve">saftey Clean, parts </t>
  </si>
  <si>
    <t>buy and maintain cleaner, 2 wash sinks@275 each</t>
  </si>
  <si>
    <t>Snap-On floor jack</t>
  </si>
  <si>
    <t>sent to scrap</t>
  </si>
  <si>
    <t>Wurth order fall 2018</t>
  </si>
  <si>
    <t>Wurth order spring 2019</t>
  </si>
  <si>
    <t>chemical gloves x3 , wurth 10.00 each</t>
  </si>
  <si>
    <t>paid for by honda or perkins</t>
  </si>
  <si>
    <t>no longer needed</t>
  </si>
  <si>
    <t>replentish tap and drills</t>
  </si>
  <si>
    <t>tire lube, switch back to ru-glide</t>
  </si>
  <si>
    <t>replace hood prop on washer in 226 lab</t>
  </si>
  <si>
    <t>Hunter alignment updates</t>
  </si>
  <si>
    <t>no idea what this charge is</t>
  </si>
  <si>
    <t>saftey clean service</t>
  </si>
  <si>
    <t>saftey clean sink</t>
  </si>
  <si>
    <t>get billed for it?? Never used it, never logged in</t>
  </si>
  <si>
    <t>nothing for Fall, maybe spring</t>
  </si>
  <si>
    <t>die injection kits??</t>
  </si>
  <si>
    <t>flash light for Ben 119.97/3</t>
  </si>
  <si>
    <t>lift inspections done in 2018, not needed until 2020</t>
  </si>
  <si>
    <t>wurth resupply order fall and spring</t>
  </si>
  <si>
    <t>filter (every 150 pounds) x3</t>
  </si>
  <si>
    <t xml:space="preserve">Bi Annual Exspences </t>
  </si>
  <si>
    <t>Signage outside of office and shop</t>
  </si>
  <si>
    <t>add 2,000 for unexspected exspences</t>
  </si>
  <si>
    <t>Snap-on locks for boxes, auto share</t>
  </si>
  <si>
    <t>Auto budget for 2019-2020</t>
  </si>
  <si>
    <t>Bennett test 21 dollars x 13</t>
  </si>
  <si>
    <t xml:space="preserve">Survey Monkey </t>
  </si>
  <si>
    <t>Hunter aligment rack repairs, see AUTO114</t>
  </si>
  <si>
    <t>alignment rack repairs 550.25 split 3 ways?</t>
  </si>
  <si>
    <t>calibration done 9/2019 last calibration was 2010</t>
  </si>
  <si>
    <t>saftey clean</t>
  </si>
  <si>
    <t>speedi dry 2 bags</t>
  </si>
  <si>
    <t>Autel scan tool with attachments</t>
  </si>
  <si>
    <t>update Snap-on, Solus Ultra (2015) Bundle: 16.2 version: 1.10.0.17403 US, 749.25</t>
  </si>
  <si>
    <t>update Snap-on, Verus DIO 16.2, 936.75</t>
  </si>
  <si>
    <t>left</t>
  </si>
  <si>
    <t>total</t>
  </si>
  <si>
    <t>total for 2019-2020</t>
  </si>
  <si>
    <t>fall 2019-spring 2020</t>
  </si>
  <si>
    <t>shaded green if cleared</t>
  </si>
  <si>
    <t>Wurth electrical supplies</t>
  </si>
  <si>
    <t>mittiy vac</t>
  </si>
  <si>
    <t>battiers for the all the temp probes and guns</t>
  </si>
  <si>
    <t>Injector cleaner 1/2 of total cost</t>
  </si>
  <si>
    <t>smoke machine and mitty vac</t>
  </si>
  <si>
    <t>what is left for 2019-2020</t>
  </si>
  <si>
    <t>repair to Snap-On scan tool??</t>
  </si>
  <si>
    <t>lift repair, blew out a line</t>
  </si>
  <si>
    <t>wurth MPS and oil pads half honda/auto</t>
  </si>
  <si>
    <t>Snap-On triple square set plus missing rethread tap M10x1.25, 10x1.5 and 3/8x24 die</t>
  </si>
  <si>
    <t>Snap-On repair of scan tool</t>
  </si>
  <si>
    <t>drop lights, 2 split between auto and honda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</si>
</sst>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0" fillId="6" borderId="0" xfId="0" applyFill="1"/>
    <xf numFmtId="0" fontId="0" fillId="5" borderId="4" xfId="0" applyFill="1" applyBorder="1"/>
    <xf numFmtId="0" fontId="0" fillId="5" borderId="3" xfId="0" applyFill="1" applyBorder="1"/>
    <xf numFmtId="0" fontId="0" fillId="5" borderId="0" xfId="0" applyFill="1" applyBorder="1"/>
    <xf numFmtId="0" fontId="0" fillId="0" borderId="0" xfId="0" applyBorder="1"/>
    <xf numFmtId="0" fontId="0" fillId="5" borderId="7" xfId="0" applyFill="1" applyBorder="1"/>
    <xf numFmtId="0" fontId="0" fillId="5" borderId="2" xfId="0" applyFill="1" applyBorder="1"/>
    <xf numFmtId="0" fontId="0" fillId="6" borderId="1" xfId="0" applyFill="1" applyBorder="1"/>
    <xf numFmtId="0" fontId="0" fillId="6" borderId="5" xfId="0" applyFill="1" applyBorder="1"/>
    <xf numFmtId="0" fontId="0" fillId="6" borderId="2" xfId="0" applyFill="1" applyBorder="1"/>
    <xf numFmtId="0" fontId="0" fillId="8" borderId="1" xfId="0" applyFill="1" applyBorder="1"/>
    <xf numFmtId="0" fontId="1" fillId="8" borderId="1" xfId="0" applyFont="1" applyFill="1" applyBorder="1"/>
    <xf numFmtId="0" fontId="0" fillId="8" borderId="0" xfId="0" applyFill="1" applyBorder="1"/>
    <xf numFmtId="0" fontId="0" fillId="8" borderId="0" xfId="0" applyFill="1"/>
    <xf numFmtId="0" fontId="0" fillId="9" borderId="1" xfId="0" applyFill="1" applyBorder="1"/>
    <xf numFmtId="0" fontId="0" fillId="9" borderId="5" xfId="0" applyFill="1" applyBorder="1"/>
    <xf numFmtId="0" fontId="0" fillId="7" borderId="0" xfId="0" applyFill="1" applyBorder="1"/>
    <xf numFmtId="0" fontId="0" fillId="7" borderId="0" xfId="0" applyFill="1"/>
    <xf numFmtId="0" fontId="0" fillId="10" borderId="5" xfId="0" applyFill="1" applyBorder="1"/>
    <xf numFmtId="0" fontId="0" fillId="11" borderId="2" xfId="0" applyFill="1" applyBorder="1"/>
    <xf numFmtId="0" fontId="0" fillId="11" borderId="6" xfId="0" applyFill="1" applyBorder="1"/>
    <xf numFmtId="0" fontId="0" fillId="11" borderId="8" xfId="0" applyFill="1" applyBorder="1"/>
    <xf numFmtId="0" fontId="0" fillId="10" borderId="1" xfId="0" applyFill="1" applyBorder="1"/>
    <xf numFmtId="0" fontId="0" fillId="12" borderId="0" xfId="0" applyFill="1" applyBorder="1"/>
    <xf numFmtId="0" fontId="0" fillId="12" borderId="0" xfId="0" applyFill="1"/>
    <xf numFmtId="0" fontId="0" fillId="11" borderId="9" xfId="0" applyFill="1" applyBorder="1"/>
    <xf numFmtId="0" fontId="0" fillId="13" borderId="1" xfId="0" applyFill="1" applyBorder="1"/>
    <xf numFmtId="0" fontId="1" fillId="6" borderId="1" xfId="0" applyFont="1" applyFill="1" applyBorder="1"/>
    <xf numFmtId="0" fontId="0" fillId="6" borderId="0" xfId="0" applyFill="1" applyBorder="1"/>
    <xf numFmtId="0" fontId="0" fillId="8" borderId="2" xfId="0" applyFill="1" applyBorder="1"/>
    <xf numFmtId="0" fontId="0" fillId="8" borderId="3" xfId="0" applyFill="1" applyBorder="1"/>
    <xf numFmtId="0" fontId="0" fillId="4" borderId="0" xfId="0" applyFill="1" applyBorder="1"/>
    <xf numFmtId="0" fontId="0" fillId="14" borderId="5" xfId="0" applyFill="1" applyBorder="1"/>
    <xf numFmtId="0" fontId="0" fillId="8" borderId="10" xfId="0" applyFill="1" applyBorder="1"/>
    <xf numFmtId="0" fontId="0" fillId="10" borderId="3" xfId="0" applyFill="1" applyBorder="1"/>
    <xf numFmtId="0" fontId="0" fillId="6" borderId="4" xfId="0" applyFill="1" applyBorder="1"/>
    <xf numFmtId="0" fontId="0" fillId="14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57150</xdr:rowOff>
    </xdr:from>
    <xdr:to>
      <xdr:col>21</xdr:col>
      <xdr:colOff>49442</xdr:colOff>
      <xdr:row>33</xdr:row>
      <xdr:rowOff>65283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438150"/>
          <a:ext cx="12174767" cy="5913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4"/>
  <sheetViews>
    <sheetView tabSelected="1" workbookViewId="0">
      <selection activeCell="M36" sqref="M36"/>
    </sheetView>
  </sheetViews>
  <sheetFormatPr defaultRowHeight="15" x14ac:dyDescent="0.25"/>
  <cols>
    <col min="1" max="1" width="47.85546875" customWidth="1"/>
    <col min="2" max="2" width="10" customWidth="1"/>
    <col min="3" max="3" width="26.28515625" customWidth="1"/>
    <col min="4" max="4" width="11.85546875" customWidth="1"/>
    <col min="5" max="5" width="3.7109375" customWidth="1"/>
    <col min="6" max="6" width="43.5703125" style="3" customWidth="1"/>
    <col min="7" max="7" width="19.85546875" style="3" customWidth="1"/>
    <col min="8" max="8" width="24.7109375" customWidth="1"/>
    <col min="9" max="9" width="45.85546875" customWidth="1"/>
    <col min="10" max="10" width="29.140625" customWidth="1"/>
    <col min="12" max="12" width="82.42578125" customWidth="1"/>
    <col min="13" max="13" width="28" style="18" customWidth="1"/>
    <col min="14" max="14" width="24.140625" style="18" customWidth="1"/>
    <col min="15" max="16" width="9.140625" style="18"/>
    <col min="17" max="19" width="9.140625" style="22"/>
  </cols>
  <sheetData>
    <row r="1" spans="1:49" x14ac:dyDescent="0.25">
      <c r="A1" s="12" t="s">
        <v>0</v>
      </c>
      <c r="B1" s="15"/>
      <c r="C1" s="12" t="s">
        <v>49</v>
      </c>
      <c r="D1" s="13">
        <f>SUM(D13+D25+D88)</f>
        <v>14376.52</v>
      </c>
      <c r="E1" s="15"/>
      <c r="F1" s="19"/>
      <c r="G1" s="19"/>
      <c r="H1" s="17"/>
      <c r="I1" s="17"/>
      <c r="J1" s="18"/>
      <c r="K1" s="17"/>
      <c r="L1" s="17"/>
      <c r="M1" s="41" t="s">
        <v>135</v>
      </c>
      <c r="N1" s="17"/>
      <c r="O1" s="17"/>
      <c r="P1" s="17"/>
      <c r="Q1" s="21"/>
      <c r="R1" s="21"/>
      <c r="S1" s="21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6"/>
      <c r="AP1" s="4"/>
      <c r="AQ1" s="4"/>
      <c r="AR1" s="4"/>
      <c r="AS1" s="4"/>
      <c r="AT1" s="4"/>
      <c r="AU1" s="4"/>
      <c r="AV1" s="4"/>
    </row>
    <row r="2" spans="1:49" x14ac:dyDescent="0.25">
      <c r="A2" s="15"/>
      <c r="B2" s="15"/>
      <c r="C2" s="15"/>
      <c r="D2" s="15"/>
      <c r="E2" s="15"/>
      <c r="F2" s="19"/>
      <c r="G2" s="20"/>
      <c r="H2" s="17"/>
      <c r="I2" s="17"/>
      <c r="J2" s="18"/>
      <c r="K2" s="17"/>
      <c r="L2" s="17"/>
      <c r="M2" s="38"/>
      <c r="N2" s="17"/>
      <c r="O2" s="17"/>
      <c r="P2" s="17"/>
      <c r="Q2" s="21"/>
      <c r="R2" s="21"/>
      <c r="S2" s="2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6"/>
      <c r="AP2" s="4"/>
      <c r="AQ2" s="4"/>
      <c r="AR2" s="4"/>
      <c r="AS2" s="4"/>
      <c r="AT2" s="4"/>
      <c r="AU2" s="4"/>
      <c r="AV2" s="4"/>
    </row>
    <row r="3" spans="1:49" ht="15.75" thickBot="1" x14ac:dyDescent="0.3">
      <c r="A3" s="15"/>
      <c r="B3" s="15"/>
      <c r="C3" s="15"/>
      <c r="D3" s="15"/>
      <c r="E3" s="15"/>
      <c r="F3" s="19"/>
      <c r="G3" s="20" t="s">
        <v>41</v>
      </c>
      <c r="H3" s="17"/>
      <c r="I3" s="17"/>
      <c r="J3" s="18"/>
      <c r="K3" s="17"/>
      <c r="L3" s="17"/>
      <c r="M3" s="38" t="s">
        <v>134</v>
      </c>
      <c r="N3" s="17"/>
      <c r="O3" s="17"/>
      <c r="P3" s="17"/>
      <c r="Q3" s="21"/>
      <c r="R3" s="21"/>
      <c r="S3" s="21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6"/>
      <c r="AP3" s="4"/>
      <c r="AQ3" s="4"/>
      <c r="AR3" s="4"/>
      <c r="AS3" s="4"/>
      <c r="AT3" s="4"/>
      <c r="AU3" s="4"/>
      <c r="AV3" s="4"/>
    </row>
    <row r="4" spans="1:49" x14ac:dyDescent="0.25">
      <c r="A4" s="15"/>
      <c r="B4" s="15" t="s">
        <v>6</v>
      </c>
      <c r="C4" s="15"/>
      <c r="D4" s="15" t="s">
        <v>7</v>
      </c>
      <c r="E4" s="15"/>
      <c r="F4" s="27" t="s">
        <v>43</v>
      </c>
      <c r="G4" s="23">
        <v>5719.87</v>
      </c>
      <c r="H4" s="26" t="s">
        <v>45</v>
      </c>
      <c r="I4" s="28" t="s">
        <v>67</v>
      </c>
      <c r="J4" s="29"/>
      <c r="K4" s="17"/>
      <c r="L4" s="39" t="s">
        <v>120</v>
      </c>
      <c r="M4" s="23">
        <v>11156.66</v>
      </c>
      <c r="N4" s="26" t="s">
        <v>141</v>
      </c>
      <c r="O4" s="17"/>
      <c r="P4" s="17"/>
      <c r="Q4" s="21"/>
      <c r="R4" s="21"/>
      <c r="S4" s="2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6"/>
      <c r="AP4" s="4"/>
      <c r="AQ4" s="4"/>
      <c r="AR4" s="4"/>
      <c r="AS4" s="4"/>
      <c r="AT4" s="4"/>
      <c r="AU4" s="4"/>
      <c r="AV4" s="4"/>
    </row>
    <row r="5" spans="1:49" ht="15.75" thickBot="1" x14ac:dyDescent="0.3">
      <c r="A5" s="16" t="s">
        <v>1</v>
      </c>
      <c r="B5" s="15"/>
      <c r="C5" s="15"/>
      <c r="D5" s="15"/>
      <c r="E5" s="15"/>
      <c r="F5" s="19"/>
      <c r="G5" s="20" t="s">
        <v>52</v>
      </c>
      <c r="H5" s="30">
        <f>(G4-G88)</f>
        <v>186.35000000000036</v>
      </c>
      <c r="I5" s="32" t="s">
        <v>116</v>
      </c>
      <c r="J5" s="12"/>
      <c r="K5" s="12">
        <f>SUM(J6:J13)</f>
        <v>2000</v>
      </c>
      <c r="L5" s="19" t="s">
        <v>52</v>
      </c>
      <c r="M5" s="20">
        <f>(M88)</f>
        <v>5878.61</v>
      </c>
      <c r="N5" s="30">
        <f>(M4-M88)</f>
        <v>5278.05</v>
      </c>
      <c r="O5" s="17"/>
      <c r="P5" s="17"/>
      <c r="Q5" s="21"/>
      <c r="R5" s="21"/>
      <c r="S5" s="2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6"/>
      <c r="AP5" s="4"/>
      <c r="AQ5" s="4"/>
      <c r="AR5" s="4"/>
      <c r="AS5" s="4"/>
      <c r="AT5" s="4"/>
      <c r="AU5" s="4"/>
      <c r="AV5" s="4"/>
    </row>
    <row r="6" spans="1:49" x14ac:dyDescent="0.25">
      <c r="A6" s="15"/>
      <c r="B6" s="15"/>
      <c r="C6" s="15"/>
      <c r="D6" s="15"/>
      <c r="E6" s="15"/>
      <c r="F6" s="19"/>
      <c r="G6" s="20"/>
      <c r="H6" s="17"/>
      <c r="I6" s="35"/>
      <c r="J6" s="35"/>
      <c r="K6" s="17"/>
      <c r="L6" s="19"/>
      <c r="M6" s="20"/>
      <c r="N6" s="17"/>
      <c r="O6" s="17"/>
      <c r="P6" s="17"/>
      <c r="Q6" s="21"/>
      <c r="R6" s="21"/>
      <c r="S6" s="2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6"/>
      <c r="AP6" s="4"/>
      <c r="AQ6" s="4"/>
      <c r="AR6" s="4"/>
      <c r="AS6" s="4"/>
      <c r="AT6" s="4"/>
      <c r="AU6" s="4"/>
      <c r="AV6" s="4"/>
    </row>
    <row r="7" spans="1:49" x14ac:dyDescent="0.25">
      <c r="A7" s="15" t="s">
        <v>2</v>
      </c>
      <c r="B7" s="15"/>
      <c r="C7" s="15"/>
      <c r="D7" s="15"/>
      <c r="E7" s="15"/>
      <c r="F7" s="19" t="s">
        <v>106</v>
      </c>
      <c r="G7" s="20">
        <v>538.04999999999995</v>
      </c>
      <c r="H7" s="17"/>
      <c r="I7" s="15"/>
      <c r="J7" s="15"/>
      <c r="K7" s="17"/>
      <c r="L7" s="19"/>
      <c r="M7" s="20"/>
      <c r="N7" s="17"/>
      <c r="O7" s="17"/>
      <c r="P7" s="17"/>
      <c r="Q7" s="21"/>
      <c r="R7" s="21"/>
      <c r="S7" s="2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6"/>
      <c r="AP7" s="4"/>
      <c r="AQ7" s="4"/>
      <c r="AR7" s="4"/>
      <c r="AS7" s="4"/>
      <c r="AT7" s="4"/>
      <c r="AU7" s="4"/>
      <c r="AV7" s="4"/>
    </row>
    <row r="8" spans="1:49" s="4" customFormat="1" x14ac:dyDescent="0.25">
      <c r="A8" s="15" t="s">
        <v>2</v>
      </c>
      <c r="B8" s="15">
        <v>1620</v>
      </c>
      <c r="C8" s="15"/>
      <c r="D8" s="15">
        <v>810</v>
      </c>
      <c r="E8" s="15"/>
      <c r="F8" s="19" t="s">
        <v>2</v>
      </c>
      <c r="G8" s="20">
        <v>810</v>
      </c>
      <c r="H8" s="17"/>
      <c r="I8" s="15" t="s">
        <v>113</v>
      </c>
      <c r="J8" s="15"/>
      <c r="K8" s="17"/>
      <c r="L8" s="19"/>
      <c r="M8" s="20"/>
      <c r="N8" s="17"/>
      <c r="O8" s="17"/>
      <c r="P8" s="17"/>
      <c r="Q8" s="21"/>
      <c r="R8" s="21"/>
      <c r="S8" s="2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6"/>
      <c r="AW8" s="6"/>
    </row>
    <row r="9" spans="1:49" s="4" customFormat="1" x14ac:dyDescent="0.25">
      <c r="A9" s="15" t="s">
        <v>3</v>
      </c>
      <c r="B9" s="15">
        <v>800</v>
      </c>
      <c r="C9" s="15"/>
      <c r="D9" s="15">
        <v>400</v>
      </c>
      <c r="E9" s="15"/>
      <c r="F9" s="19" t="s">
        <v>105</v>
      </c>
      <c r="G9" s="20">
        <v>139.5</v>
      </c>
      <c r="H9" s="17"/>
      <c r="I9" s="15"/>
      <c r="J9" s="15"/>
      <c r="K9" s="17"/>
      <c r="L9" s="19"/>
      <c r="M9" s="20"/>
      <c r="N9" s="17"/>
      <c r="O9" s="17"/>
      <c r="P9" s="17"/>
      <c r="Q9" s="21"/>
      <c r="R9" s="21"/>
      <c r="S9" s="2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6"/>
      <c r="AW9" s="6"/>
    </row>
    <row r="10" spans="1:49" x14ac:dyDescent="0.25">
      <c r="A10" s="15" t="s">
        <v>4</v>
      </c>
      <c r="B10" s="15">
        <v>2000</v>
      </c>
      <c r="C10" s="15"/>
      <c r="D10" s="15">
        <v>2000</v>
      </c>
      <c r="E10" s="15"/>
      <c r="F10" s="19" t="s">
        <v>127</v>
      </c>
      <c r="G10" s="20">
        <v>37.799999999999997</v>
      </c>
      <c r="H10" s="17"/>
      <c r="I10" s="15" t="s">
        <v>88</v>
      </c>
      <c r="J10" s="15">
        <v>2000</v>
      </c>
      <c r="K10" s="17"/>
      <c r="L10" s="19"/>
      <c r="M10" s="20"/>
      <c r="N10" s="17"/>
      <c r="O10" s="17"/>
      <c r="P10" s="17"/>
      <c r="Q10" s="21"/>
      <c r="R10" s="21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6"/>
      <c r="AP10" s="4"/>
      <c r="AQ10" s="4"/>
      <c r="AR10" s="4"/>
      <c r="AS10" s="4"/>
      <c r="AT10" s="4"/>
      <c r="AU10" s="4"/>
      <c r="AV10" s="4"/>
    </row>
    <row r="11" spans="1:49" x14ac:dyDescent="0.25">
      <c r="A11" s="15" t="s">
        <v>51</v>
      </c>
      <c r="B11" s="15"/>
      <c r="C11" s="15"/>
      <c r="D11" s="15"/>
      <c r="E11" s="15"/>
      <c r="F11" s="19"/>
      <c r="G11" s="20"/>
      <c r="H11" s="17"/>
      <c r="I11" s="15"/>
      <c r="J11" s="15"/>
      <c r="K11" s="17"/>
      <c r="L11" s="19"/>
      <c r="M11" s="20"/>
      <c r="N11" s="17"/>
      <c r="O11" s="17"/>
      <c r="P11" s="17"/>
      <c r="Q11" s="21"/>
      <c r="R11" s="21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6"/>
      <c r="AP11" s="4"/>
      <c r="AQ11" s="4"/>
      <c r="AR11" s="4"/>
      <c r="AS11" s="4"/>
      <c r="AT11" s="4"/>
      <c r="AU11" s="4"/>
      <c r="AV11" s="4"/>
    </row>
    <row r="12" spans="1:49" x14ac:dyDescent="0.25">
      <c r="A12" s="15"/>
      <c r="B12" s="15"/>
      <c r="C12" s="15"/>
      <c r="D12" s="15"/>
      <c r="E12" s="15"/>
      <c r="F12" s="19"/>
      <c r="G12" s="20"/>
      <c r="H12" s="17"/>
      <c r="I12" s="15"/>
      <c r="J12" s="15"/>
      <c r="K12" s="17"/>
      <c r="L12" s="19"/>
      <c r="M12" s="20"/>
      <c r="N12" s="17"/>
      <c r="O12" s="17"/>
      <c r="P12" s="17"/>
      <c r="Q12" s="21"/>
      <c r="R12" s="21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6"/>
      <c r="AP12" s="4"/>
      <c r="AQ12" s="4"/>
      <c r="AR12" s="4"/>
      <c r="AS12" s="4"/>
      <c r="AT12" s="4"/>
      <c r="AU12" s="4"/>
      <c r="AV12" s="4"/>
    </row>
    <row r="13" spans="1:49" s="5" customFormat="1" x14ac:dyDescent="0.25">
      <c r="A13" s="12"/>
      <c r="B13" s="12"/>
      <c r="C13" s="12"/>
      <c r="D13" s="12">
        <f>SUM(D8:D12)</f>
        <v>3210</v>
      </c>
      <c r="E13" s="12"/>
      <c r="F13" s="12"/>
      <c r="G13" s="13"/>
      <c r="H13" s="33">
        <f>SUM(G6:G12)</f>
        <v>1525.35</v>
      </c>
      <c r="I13" s="15"/>
      <c r="J13" s="34"/>
      <c r="K13" s="17"/>
      <c r="L13" s="32" t="s">
        <v>5</v>
      </c>
      <c r="M13" s="13"/>
      <c r="N13" s="33">
        <f>SUM(M6:M12)</f>
        <v>0</v>
      </c>
      <c r="O13" s="17"/>
      <c r="P13" s="17"/>
      <c r="Q13" s="21"/>
      <c r="R13" s="21"/>
      <c r="S13" s="2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33"/>
      <c r="AL13" s="33"/>
      <c r="AM13" s="33"/>
      <c r="AN13" s="33"/>
      <c r="AO13" s="40"/>
      <c r="AP13" s="12"/>
      <c r="AQ13" s="12"/>
      <c r="AR13" s="12"/>
      <c r="AS13" s="12"/>
      <c r="AT13" s="12"/>
      <c r="AU13" s="12"/>
      <c r="AV13" s="12"/>
    </row>
    <row r="14" spans="1:49" x14ac:dyDescent="0.25">
      <c r="A14" s="15" t="s">
        <v>39</v>
      </c>
      <c r="B14" s="15"/>
      <c r="C14" s="15"/>
      <c r="D14" s="15">
        <v>836</v>
      </c>
      <c r="E14" s="15"/>
      <c r="F14" s="19"/>
      <c r="G14" s="20"/>
      <c r="H14" s="17"/>
      <c r="I14" s="32" t="s">
        <v>5</v>
      </c>
      <c r="J14" s="12"/>
      <c r="K14" s="12">
        <f>SUM(J15:J25)</f>
        <v>3205</v>
      </c>
      <c r="L14" s="19"/>
      <c r="M14" s="20"/>
      <c r="N14" s="17"/>
      <c r="O14" s="17"/>
      <c r="P14" s="17"/>
      <c r="Q14" s="21"/>
      <c r="R14" s="21"/>
      <c r="S14" s="21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6"/>
      <c r="AP14" s="4"/>
      <c r="AQ14" s="4"/>
      <c r="AR14" s="4"/>
      <c r="AS14" s="4"/>
      <c r="AT14" s="4"/>
      <c r="AU14" s="4"/>
      <c r="AV14" s="4"/>
    </row>
    <row r="15" spans="1:49" x14ac:dyDescent="0.25">
      <c r="A15" s="16" t="s">
        <v>5</v>
      </c>
      <c r="B15" s="15"/>
      <c r="C15" s="15"/>
      <c r="D15" s="15"/>
      <c r="E15" s="15"/>
      <c r="F15" s="19"/>
      <c r="G15" s="20"/>
      <c r="H15" s="17"/>
      <c r="I15" s="15" t="s">
        <v>60</v>
      </c>
      <c r="J15" s="35" t="s">
        <v>100</v>
      </c>
      <c r="K15" s="17"/>
      <c r="L15" s="19" t="s">
        <v>121</v>
      </c>
      <c r="M15" s="37">
        <v>273</v>
      </c>
      <c r="N15" s="17"/>
      <c r="O15" s="17"/>
      <c r="P15" s="17"/>
      <c r="Q15" s="21"/>
      <c r="R15" s="21"/>
      <c r="S15" s="21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6"/>
      <c r="AP15" s="4"/>
      <c r="AQ15" s="4"/>
      <c r="AR15" s="4"/>
      <c r="AS15" s="4"/>
      <c r="AT15" s="4"/>
      <c r="AU15" s="4"/>
      <c r="AV15" s="4"/>
    </row>
    <row r="16" spans="1:49" x14ac:dyDescent="0.25">
      <c r="A16" s="15" t="s">
        <v>8</v>
      </c>
      <c r="B16" s="15">
        <v>600</v>
      </c>
      <c r="C16" s="15"/>
      <c r="D16" s="15">
        <v>300</v>
      </c>
      <c r="E16" s="15"/>
      <c r="F16" s="19"/>
      <c r="G16" s="20"/>
      <c r="H16" s="17"/>
      <c r="I16" s="15" t="s">
        <v>8</v>
      </c>
      <c r="J16" s="15">
        <v>300</v>
      </c>
      <c r="K16" s="17"/>
      <c r="L16" s="19" t="s">
        <v>122</v>
      </c>
      <c r="M16" s="37">
        <v>48</v>
      </c>
      <c r="N16" s="17"/>
      <c r="O16" s="17"/>
      <c r="P16" s="17"/>
      <c r="Q16" s="21"/>
      <c r="R16" s="21"/>
      <c r="S16" s="2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6"/>
      <c r="AP16" s="4"/>
      <c r="AQ16" s="4"/>
      <c r="AR16" s="4"/>
      <c r="AS16" s="4"/>
      <c r="AT16" s="4"/>
      <c r="AU16" s="4"/>
      <c r="AV16" s="4"/>
    </row>
    <row r="17" spans="1:49" s="4" customFormat="1" x14ac:dyDescent="0.25">
      <c r="A17" s="15" t="s">
        <v>9</v>
      </c>
      <c r="B17" s="15">
        <v>800</v>
      </c>
      <c r="C17" s="15"/>
      <c r="D17" s="15">
        <v>400</v>
      </c>
      <c r="E17" s="15"/>
      <c r="F17" s="19" t="s">
        <v>107</v>
      </c>
      <c r="G17" s="20">
        <v>131.86000000000001</v>
      </c>
      <c r="H17" s="17"/>
      <c r="I17" s="15" t="s">
        <v>93</v>
      </c>
      <c r="J17" s="15" t="s">
        <v>101</v>
      </c>
      <c r="K17" s="17"/>
      <c r="L17" s="19" t="s">
        <v>144</v>
      </c>
      <c r="M17" s="20">
        <v>126.55</v>
      </c>
      <c r="N17" s="17"/>
      <c r="O17" s="17"/>
      <c r="P17" s="17"/>
      <c r="Q17" s="21"/>
      <c r="R17" s="21"/>
      <c r="S17" s="2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6"/>
      <c r="AW17" s="6"/>
    </row>
    <row r="18" spans="1:49" s="4" customFormat="1" x14ac:dyDescent="0.25">
      <c r="A18" s="15" t="s">
        <v>10</v>
      </c>
      <c r="B18" s="15">
        <v>400</v>
      </c>
      <c r="C18" s="15"/>
      <c r="D18" s="15">
        <v>200</v>
      </c>
      <c r="E18" s="15"/>
      <c r="F18" s="19" t="s">
        <v>108</v>
      </c>
      <c r="G18" s="20">
        <v>246.48</v>
      </c>
      <c r="H18" s="17"/>
      <c r="I18" s="15" t="s">
        <v>94</v>
      </c>
      <c r="J18" s="15">
        <v>550</v>
      </c>
      <c r="K18" s="17"/>
      <c r="L18" s="19"/>
      <c r="M18" s="20"/>
      <c r="N18" s="17"/>
      <c r="O18" s="17"/>
      <c r="P18" s="17"/>
      <c r="Q18" s="21"/>
      <c r="R18" s="21"/>
      <c r="S18" s="2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6"/>
      <c r="AW18" s="6"/>
    </row>
    <row r="19" spans="1:49" x14ac:dyDescent="0.25">
      <c r="A19" s="15" t="s">
        <v>11</v>
      </c>
      <c r="B19" s="15">
        <v>300</v>
      </c>
      <c r="C19" s="15"/>
      <c r="D19" s="15">
        <v>100</v>
      </c>
      <c r="E19" s="15"/>
      <c r="F19" s="19" t="s">
        <v>109</v>
      </c>
      <c r="G19" s="20"/>
      <c r="H19" s="17"/>
      <c r="I19" s="15" t="s">
        <v>104</v>
      </c>
      <c r="J19" s="15">
        <v>200</v>
      </c>
      <c r="K19" s="17"/>
      <c r="L19" s="19"/>
      <c r="M19" s="20"/>
      <c r="N19" s="17"/>
      <c r="O19" s="17"/>
      <c r="P19" s="17"/>
      <c r="Q19" s="21"/>
      <c r="R19" s="21"/>
      <c r="S19" s="2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6"/>
      <c r="AP19" s="4"/>
      <c r="AQ19" s="4"/>
      <c r="AR19" s="4"/>
      <c r="AS19" s="4"/>
      <c r="AT19" s="4"/>
      <c r="AU19" s="4"/>
      <c r="AV19" s="4"/>
    </row>
    <row r="20" spans="1:49" x14ac:dyDescent="0.25">
      <c r="A20" s="15" t="s">
        <v>12</v>
      </c>
      <c r="B20" s="15"/>
      <c r="C20" s="15"/>
      <c r="D20" s="15">
        <v>400</v>
      </c>
      <c r="E20" s="15"/>
      <c r="F20" s="19" t="s">
        <v>110</v>
      </c>
      <c r="G20" s="20"/>
      <c r="H20" s="17"/>
      <c r="I20" s="15" t="s">
        <v>12</v>
      </c>
      <c r="J20" s="15">
        <v>300</v>
      </c>
      <c r="K20" s="17"/>
      <c r="L20" s="19"/>
      <c r="M20" s="20"/>
      <c r="N20" s="17"/>
      <c r="O20" s="17"/>
      <c r="P20" s="17"/>
      <c r="Q20" s="21"/>
      <c r="R20" s="21"/>
      <c r="S20" s="21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6"/>
      <c r="AP20" s="4"/>
      <c r="AQ20" s="4"/>
      <c r="AR20" s="4"/>
      <c r="AS20" s="4"/>
      <c r="AT20" s="4"/>
      <c r="AU20" s="4"/>
      <c r="AV20" s="4"/>
    </row>
    <row r="21" spans="1:49" x14ac:dyDescent="0.25">
      <c r="A21" s="15" t="s">
        <v>37</v>
      </c>
      <c r="B21" s="15"/>
      <c r="C21" s="15"/>
      <c r="D21" s="15">
        <v>315</v>
      </c>
      <c r="E21" s="15"/>
      <c r="F21" s="19" t="s">
        <v>42</v>
      </c>
      <c r="G21" s="20">
        <v>315</v>
      </c>
      <c r="H21" s="17"/>
      <c r="I21" s="15" t="s">
        <v>37</v>
      </c>
      <c r="J21" s="15">
        <v>315</v>
      </c>
      <c r="K21" s="17"/>
      <c r="L21" s="19"/>
      <c r="M21" s="20"/>
      <c r="N21" s="17"/>
      <c r="O21" s="17"/>
      <c r="P21" s="17"/>
      <c r="Q21" s="21"/>
      <c r="R21" s="21"/>
      <c r="S21" s="2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6"/>
      <c r="AP21" s="4"/>
      <c r="AQ21" s="4"/>
      <c r="AR21" s="4"/>
      <c r="AS21" s="4"/>
      <c r="AT21" s="4"/>
      <c r="AU21" s="4"/>
      <c r="AV21" s="4"/>
    </row>
    <row r="22" spans="1:49" x14ac:dyDescent="0.25">
      <c r="A22" s="15" t="s">
        <v>32</v>
      </c>
      <c r="B22" s="15"/>
      <c r="C22" s="15"/>
      <c r="D22" s="15">
        <v>40</v>
      </c>
      <c r="E22" s="15"/>
      <c r="F22" s="19"/>
      <c r="G22" s="19"/>
      <c r="H22" s="17"/>
      <c r="I22" s="15" t="s">
        <v>99</v>
      </c>
      <c r="J22" s="15">
        <v>40</v>
      </c>
      <c r="K22" s="17"/>
      <c r="L22" s="19"/>
      <c r="M22" s="19"/>
      <c r="N22" s="17"/>
      <c r="O22" s="17"/>
      <c r="P22" s="17"/>
      <c r="Q22" s="21"/>
      <c r="R22" s="21"/>
      <c r="S22" s="2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6"/>
      <c r="AP22" s="4"/>
      <c r="AQ22" s="4"/>
      <c r="AR22" s="4"/>
      <c r="AS22" s="4"/>
      <c r="AT22" s="4"/>
      <c r="AU22" s="4"/>
      <c r="AV22" s="4"/>
    </row>
    <row r="23" spans="1:49" x14ac:dyDescent="0.25">
      <c r="A23" s="15" t="s">
        <v>85</v>
      </c>
      <c r="B23" s="15">
        <v>200</v>
      </c>
      <c r="C23" s="15"/>
      <c r="D23" s="15">
        <v>100</v>
      </c>
      <c r="E23" s="15"/>
      <c r="F23" s="19" t="s">
        <v>98</v>
      </c>
      <c r="G23" s="20">
        <v>760.21</v>
      </c>
      <c r="H23" s="17"/>
      <c r="I23" s="15"/>
      <c r="J23" s="15"/>
      <c r="K23" s="17"/>
      <c r="L23" s="19"/>
      <c r="M23" s="20"/>
      <c r="N23" s="17"/>
      <c r="O23" s="17"/>
      <c r="P23" s="17"/>
      <c r="Q23" s="21"/>
      <c r="R23" s="21"/>
      <c r="S23" s="2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6"/>
      <c r="AP23" s="4"/>
      <c r="AQ23" s="4"/>
      <c r="AR23" s="4"/>
      <c r="AS23" s="4"/>
      <c r="AT23" s="4"/>
      <c r="AU23" s="4"/>
      <c r="AV23" s="4"/>
    </row>
    <row r="24" spans="1:49" x14ac:dyDescent="0.25">
      <c r="A24" s="15"/>
      <c r="B24" s="15"/>
      <c r="C24" s="15"/>
      <c r="D24" s="15"/>
      <c r="E24" s="15"/>
      <c r="F24" s="19" t="s">
        <v>97</v>
      </c>
      <c r="G24" s="20">
        <v>643.38</v>
      </c>
      <c r="H24" s="17"/>
      <c r="I24" s="15"/>
      <c r="J24" s="15"/>
      <c r="K24" s="17"/>
      <c r="L24" s="19"/>
      <c r="M24" s="20"/>
      <c r="N24" s="17"/>
      <c r="O24" s="17"/>
      <c r="P24" s="17"/>
      <c r="Q24" s="21"/>
      <c r="R24" s="21"/>
      <c r="S24" s="2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6"/>
      <c r="AP24" s="4"/>
      <c r="AQ24" s="4"/>
      <c r="AR24" s="4"/>
      <c r="AS24" s="4"/>
      <c r="AT24" s="4"/>
      <c r="AU24" s="4"/>
      <c r="AV24" s="4"/>
    </row>
    <row r="25" spans="1:49" s="5" customFormat="1" x14ac:dyDescent="0.25">
      <c r="A25" s="12"/>
      <c r="B25" s="12"/>
      <c r="C25" s="12"/>
      <c r="D25" s="12">
        <f>SUM(D16:D23)</f>
        <v>1855</v>
      </c>
      <c r="E25" s="12"/>
      <c r="F25" s="12"/>
      <c r="G25" s="13"/>
      <c r="H25" s="33">
        <f>SUM(G14:G24)</f>
        <v>2096.9300000000003</v>
      </c>
      <c r="I25" s="15" t="s">
        <v>114</v>
      </c>
      <c r="J25" s="15">
        <v>1500</v>
      </c>
      <c r="K25" s="17"/>
      <c r="L25" s="32" t="s">
        <v>36</v>
      </c>
      <c r="M25" s="13"/>
      <c r="N25" s="33">
        <f>SUM(M14:M24)</f>
        <v>447.55</v>
      </c>
      <c r="O25" s="17"/>
      <c r="P25" s="17"/>
      <c r="Q25" s="21"/>
      <c r="R25" s="21"/>
      <c r="S25" s="2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33"/>
      <c r="AG25" s="33"/>
      <c r="AH25" s="33"/>
      <c r="AI25" s="33"/>
      <c r="AJ25" s="33"/>
      <c r="AK25" s="33"/>
      <c r="AL25" s="33"/>
      <c r="AM25" s="33"/>
      <c r="AN25" s="33"/>
      <c r="AO25" s="40"/>
      <c r="AP25" s="12"/>
      <c r="AQ25" s="12"/>
      <c r="AR25" s="12"/>
      <c r="AS25" s="12"/>
      <c r="AT25" s="12"/>
      <c r="AU25" s="12"/>
      <c r="AV25" s="12"/>
    </row>
    <row r="26" spans="1:49" x14ac:dyDescent="0.25">
      <c r="A26" s="16" t="s">
        <v>36</v>
      </c>
      <c r="B26" s="15"/>
      <c r="C26" s="15"/>
      <c r="D26" s="15"/>
      <c r="E26" s="15"/>
      <c r="F26" s="19"/>
      <c r="G26" s="20"/>
      <c r="H26" s="17"/>
      <c r="I26" s="32" t="s">
        <v>36</v>
      </c>
      <c r="J26" s="12"/>
      <c r="K26" s="12">
        <f>SUM(J27:J35)</f>
        <v>4100</v>
      </c>
      <c r="L26" s="19"/>
      <c r="M26" s="20"/>
      <c r="N26" s="17"/>
      <c r="O26" s="17"/>
      <c r="P26" s="17"/>
      <c r="Q26" s="21"/>
      <c r="R26" s="21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6"/>
      <c r="AP26" s="4"/>
      <c r="AQ26" s="4"/>
      <c r="AR26" s="4"/>
      <c r="AS26" s="4"/>
      <c r="AT26" s="4"/>
      <c r="AU26" s="4"/>
      <c r="AV26" s="4"/>
    </row>
    <row r="27" spans="1:49" x14ac:dyDescent="0.25">
      <c r="A27" s="15" t="s">
        <v>38</v>
      </c>
      <c r="B27" s="15"/>
      <c r="C27" s="15"/>
      <c r="D27" s="15">
        <v>2912.52</v>
      </c>
      <c r="E27" s="15"/>
      <c r="F27" s="19" t="s">
        <v>40</v>
      </c>
      <c r="G27" s="20">
        <v>227.08</v>
      </c>
      <c r="H27" s="17"/>
      <c r="I27" s="15" t="s">
        <v>61</v>
      </c>
      <c r="J27" s="15">
        <v>3000</v>
      </c>
      <c r="K27" s="17"/>
      <c r="L27" s="19" t="s">
        <v>123</v>
      </c>
      <c r="M27" s="20"/>
      <c r="N27" s="17"/>
      <c r="O27" s="17"/>
      <c r="P27" s="17"/>
      <c r="Q27" s="21"/>
      <c r="R27" s="21"/>
      <c r="S27" s="21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6"/>
      <c r="AP27" s="4"/>
      <c r="AQ27" s="4"/>
      <c r="AR27" s="4"/>
      <c r="AS27" s="4"/>
      <c r="AT27" s="4"/>
      <c r="AU27" s="4"/>
      <c r="AV27" s="4"/>
    </row>
    <row r="28" spans="1:49" x14ac:dyDescent="0.25">
      <c r="A28" s="15" t="s">
        <v>13</v>
      </c>
      <c r="B28" s="15"/>
      <c r="C28" s="15"/>
      <c r="D28" s="15"/>
      <c r="E28" s="15"/>
      <c r="F28" s="19" t="s">
        <v>40</v>
      </c>
      <c r="G28" s="20">
        <v>227.08</v>
      </c>
      <c r="H28" s="17"/>
      <c r="I28" s="15"/>
      <c r="J28" s="15"/>
      <c r="K28" s="17"/>
      <c r="L28" s="19" t="s">
        <v>126</v>
      </c>
      <c r="M28" s="37">
        <v>126.2</v>
      </c>
      <c r="N28" s="17"/>
      <c r="O28" s="17"/>
      <c r="P28" s="17"/>
      <c r="Q28" s="21"/>
      <c r="R28" s="21"/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"/>
      <c r="AP28" s="4"/>
      <c r="AQ28" s="4"/>
      <c r="AR28" s="4"/>
      <c r="AS28" s="4"/>
      <c r="AT28" s="4"/>
      <c r="AU28" s="4"/>
      <c r="AV28" s="4"/>
    </row>
    <row r="29" spans="1:49" x14ac:dyDescent="0.25">
      <c r="A29" s="15" t="s">
        <v>14</v>
      </c>
      <c r="B29" s="15"/>
      <c r="C29" s="15"/>
      <c r="D29" s="15"/>
      <c r="E29" s="15"/>
      <c r="F29" s="19"/>
      <c r="G29" s="20"/>
      <c r="H29" s="17"/>
      <c r="I29" s="15" t="s">
        <v>86</v>
      </c>
      <c r="J29" s="15"/>
      <c r="K29" s="17"/>
      <c r="L29" s="19" t="s">
        <v>128</v>
      </c>
      <c r="M29" s="20">
        <v>1920</v>
      </c>
      <c r="N29" s="17"/>
      <c r="O29" s="17"/>
      <c r="P29" s="17"/>
      <c r="Q29" s="21"/>
      <c r="R29" s="21"/>
      <c r="S29" s="2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6"/>
      <c r="AP29" s="4"/>
      <c r="AQ29" s="4"/>
      <c r="AR29" s="4"/>
      <c r="AS29" s="4"/>
      <c r="AT29" s="4"/>
      <c r="AU29" s="4"/>
      <c r="AV29" s="4"/>
    </row>
    <row r="30" spans="1:49" x14ac:dyDescent="0.25">
      <c r="A30" s="15" t="s">
        <v>35</v>
      </c>
      <c r="B30" s="15"/>
      <c r="C30" s="15"/>
      <c r="D30" s="15">
        <v>320</v>
      </c>
      <c r="E30" s="15"/>
      <c r="F30" s="19" t="s">
        <v>62</v>
      </c>
      <c r="G30" s="20">
        <v>321.95999999999998</v>
      </c>
      <c r="H30" s="17"/>
      <c r="I30" s="15"/>
      <c r="J30" s="15"/>
      <c r="K30" s="17"/>
      <c r="L30" s="19" t="s">
        <v>129</v>
      </c>
      <c r="M30" s="20"/>
      <c r="N30" s="17"/>
      <c r="O30" s="17"/>
      <c r="P30" s="17"/>
      <c r="Q30" s="21"/>
      <c r="R30" s="21"/>
      <c r="S30" s="2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6"/>
      <c r="AP30" s="4"/>
      <c r="AQ30" s="4"/>
      <c r="AR30" s="4"/>
      <c r="AS30" s="4"/>
      <c r="AT30" s="4"/>
      <c r="AU30" s="4"/>
      <c r="AV30" s="4"/>
    </row>
    <row r="31" spans="1:49" x14ac:dyDescent="0.25">
      <c r="A31" s="15"/>
      <c r="B31" s="15"/>
      <c r="C31" s="15">
        <v>398.93</v>
      </c>
      <c r="D31" s="15"/>
      <c r="E31" s="15"/>
      <c r="F31" s="19" t="s">
        <v>119</v>
      </c>
      <c r="G31" s="20">
        <v>199.47</v>
      </c>
      <c r="H31" s="17"/>
      <c r="I31" s="15" t="s">
        <v>95</v>
      </c>
      <c r="J31" s="15">
        <v>600</v>
      </c>
      <c r="K31" s="17"/>
      <c r="L31" s="19" t="s">
        <v>130</v>
      </c>
      <c r="M31" s="20">
        <v>1527.68</v>
      </c>
      <c r="N31" s="17"/>
      <c r="O31" s="17"/>
      <c r="P31" s="17"/>
      <c r="Q31" s="21"/>
      <c r="R31" s="21"/>
      <c r="S31" s="2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6"/>
      <c r="AP31" s="4"/>
      <c r="AQ31" s="4"/>
      <c r="AR31" s="4"/>
      <c r="AS31" s="4"/>
      <c r="AT31" s="4"/>
      <c r="AU31" s="4"/>
      <c r="AV31" s="4"/>
    </row>
    <row r="32" spans="1:49" x14ac:dyDescent="0.25">
      <c r="A32" s="15"/>
      <c r="B32" s="15"/>
      <c r="C32" s="15"/>
      <c r="D32" s="15"/>
      <c r="E32" s="15"/>
      <c r="F32" s="19" t="s">
        <v>112</v>
      </c>
      <c r="G32" s="20">
        <v>39.99</v>
      </c>
      <c r="H32" s="17"/>
      <c r="I32" s="15"/>
      <c r="J32" s="15"/>
      <c r="K32" s="17"/>
      <c r="L32" s="19" t="s">
        <v>143</v>
      </c>
      <c r="M32" s="20">
        <v>141.80000000000001</v>
      </c>
      <c r="N32" s="17"/>
      <c r="O32" s="17"/>
      <c r="P32" s="17"/>
      <c r="Q32" s="21"/>
      <c r="R32" s="21"/>
      <c r="S32" s="2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6"/>
      <c r="AP32" s="4"/>
      <c r="AQ32" s="4"/>
      <c r="AR32" s="4"/>
      <c r="AS32" s="4"/>
      <c r="AT32" s="4"/>
      <c r="AU32" s="4"/>
      <c r="AV32" s="4"/>
    </row>
    <row r="33" spans="1:48" x14ac:dyDescent="0.25">
      <c r="A33" s="15"/>
      <c r="B33" s="15"/>
      <c r="C33" s="15"/>
      <c r="D33" s="15"/>
      <c r="E33" s="15"/>
      <c r="F33" s="19"/>
      <c r="G33" s="20"/>
      <c r="H33" s="17"/>
      <c r="I33" s="15" t="s">
        <v>117</v>
      </c>
      <c r="J33" s="15">
        <v>500</v>
      </c>
      <c r="K33" s="17"/>
      <c r="L33" s="19" t="s">
        <v>147</v>
      </c>
      <c r="M33" s="20">
        <v>70.83</v>
      </c>
      <c r="N33" s="17"/>
      <c r="O33" s="17"/>
      <c r="P33" s="17"/>
      <c r="Q33" s="21"/>
      <c r="R33" s="21"/>
      <c r="S33" s="2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6"/>
      <c r="AP33" s="4"/>
      <c r="AQ33" s="4"/>
      <c r="AR33" s="4"/>
      <c r="AS33" s="4"/>
      <c r="AT33" s="4"/>
      <c r="AU33" s="4"/>
      <c r="AV33" s="4"/>
    </row>
    <row r="34" spans="1:48" x14ac:dyDescent="0.25">
      <c r="A34" s="15"/>
      <c r="B34" s="15"/>
      <c r="C34" s="15"/>
      <c r="D34" s="15"/>
      <c r="E34" s="15"/>
      <c r="F34" s="19"/>
      <c r="G34" s="20"/>
      <c r="H34" s="17"/>
      <c r="I34" s="15"/>
      <c r="J34" s="15"/>
      <c r="K34" s="17"/>
      <c r="L34" s="19" t="s">
        <v>145</v>
      </c>
      <c r="M34" s="20">
        <v>358.8</v>
      </c>
      <c r="N34" s="17"/>
      <c r="O34" s="17"/>
      <c r="P34" s="17"/>
      <c r="Q34" s="21"/>
      <c r="R34" s="21"/>
      <c r="S34" s="2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6"/>
      <c r="AP34" s="4"/>
      <c r="AQ34" s="4"/>
      <c r="AR34" s="4"/>
      <c r="AS34" s="4"/>
      <c r="AT34" s="4"/>
      <c r="AU34" s="4"/>
      <c r="AV34" s="4"/>
    </row>
    <row r="35" spans="1:48" x14ac:dyDescent="0.25">
      <c r="A35" s="16" t="s">
        <v>30</v>
      </c>
      <c r="B35" s="15"/>
      <c r="C35" s="15"/>
      <c r="D35" s="15"/>
      <c r="E35" s="15"/>
      <c r="F35" s="19" t="s">
        <v>95</v>
      </c>
      <c r="G35" s="20">
        <v>564.95000000000005</v>
      </c>
      <c r="H35" s="17"/>
      <c r="I35" s="15"/>
      <c r="J35" s="15"/>
      <c r="K35" s="17"/>
      <c r="L35" s="19" t="s">
        <v>146</v>
      </c>
      <c r="M35" s="20">
        <v>429</v>
      </c>
      <c r="N35" s="17"/>
      <c r="O35" s="17"/>
      <c r="P35" s="17"/>
      <c r="Q35" s="21"/>
      <c r="R35" s="21"/>
      <c r="S35" s="2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6"/>
      <c r="AP35" s="4"/>
      <c r="AQ35" s="4"/>
      <c r="AR35" s="4"/>
      <c r="AS35" s="4"/>
      <c r="AT35" s="4"/>
      <c r="AU35" s="4"/>
      <c r="AV35" s="4"/>
    </row>
    <row r="36" spans="1:48" s="5" customFormat="1" x14ac:dyDescent="0.25">
      <c r="A36" s="32" t="s">
        <v>63</v>
      </c>
      <c r="B36" s="12"/>
      <c r="C36" s="12"/>
      <c r="D36" s="12"/>
      <c r="E36" s="12"/>
      <c r="F36" s="12"/>
      <c r="G36" s="13"/>
      <c r="H36" s="33">
        <f>SUM(G26:G35)</f>
        <v>1580.5300000000002</v>
      </c>
      <c r="I36" s="32" t="s">
        <v>75</v>
      </c>
      <c r="J36" s="12"/>
      <c r="K36" s="12">
        <f>SUM(J37:J40)</f>
        <v>24</v>
      </c>
      <c r="L36" s="32" t="s">
        <v>75</v>
      </c>
      <c r="M36" s="13"/>
      <c r="N36" s="33">
        <f>SUM(M26:M35)</f>
        <v>4574.3100000000004</v>
      </c>
      <c r="O36" s="17"/>
      <c r="P36" s="17"/>
      <c r="Q36" s="21"/>
      <c r="R36" s="21"/>
      <c r="S36" s="2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6"/>
      <c r="AP36" s="12"/>
      <c r="AQ36" s="12"/>
      <c r="AR36" s="12"/>
      <c r="AS36" s="12"/>
      <c r="AT36" s="12"/>
      <c r="AU36" s="12"/>
      <c r="AV36" s="12"/>
    </row>
    <row r="37" spans="1:48" x14ac:dyDescent="0.25">
      <c r="A37" s="15" t="s">
        <v>17</v>
      </c>
      <c r="B37" s="15"/>
      <c r="C37" s="15"/>
      <c r="D37" s="15">
        <v>24</v>
      </c>
      <c r="E37" s="15"/>
      <c r="F37" s="19"/>
      <c r="G37" s="20"/>
      <c r="H37" s="17"/>
      <c r="I37" s="15" t="s">
        <v>64</v>
      </c>
      <c r="J37" s="15">
        <v>24</v>
      </c>
      <c r="K37" s="17"/>
      <c r="L37" s="19"/>
      <c r="M37" s="20"/>
      <c r="N37" s="17"/>
      <c r="O37" s="17"/>
      <c r="P37" s="17"/>
      <c r="Q37" s="21"/>
      <c r="R37" s="21"/>
      <c r="S37" s="2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6"/>
      <c r="AP37" s="4"/>
      <c r="AQ37" s="4"/>
      <c r="AR37" s="4"/>
      <c r="AS37" s="4"/>
      <c r="AT37" s="4"/>
      <c r="AU37" s="4"/>
      <c r="AV37" s="4"/>
    </row>
    <row r="38" spans="1:48" x14ac:dyDescent="0.25">
      <c r="A38" s="15" t="s">
        <v>18</v>
      </c>
      <c r="B38" s="15"/>
      <c r="C38" s="15"/>
      <c r="D38" s="15">
        <v>15</v>
      </c>
      <c r="E38" s="15"/>
      <c r="F38" s="19"/>
      <c r="G38" s="20"/>
      <c r="H38" s="17"/>
      <c r="I38" s="15"/>
      <c r="J38" s="15"/>
      <c r="K38" s="17"/>
      <c r="L38" s="19"/>
      <c r="M38" s="20"/>
      <c r="N38" s="17"/>
      <c r="O38" s="17"/>
      <c r="P38" s="17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6"/>
      <c r="AP38" s="4"/>
      <c r="AQ38" s="4"/>
      <c r="AR38" s="4"/>
      <c r="AS38" s="4"/>
      <c r="AT38" s="4"/>
      <c r="AU38" s="4"/>
      <c r="AV38" s="4"/>
    </row>
    <row r="39" spans="1:48" x14ac:dyDescent="0.25">
      <c r="A39" s="15"/>
      <c r="B39" s="15"/>
      <c r="C39" s="15"/>
      <c r="D39" s="15"/>
      <c r="E39" s="15"/>
      <c r="F39" s="19"/>
      <c r="G39" s="20"/>
      <c r="H39" s="17"/>
      <c r="I39" s="15"/>
      <c r="J39" s="15"/>
      <c r="K39" s="17"/>
      <c r="L39" s="19"/>
      <c r="M39" s="20"/>
      <c r="N39" s="17"/>
      <c r="O39" s="17"/>
      <c r="P39" s="17"/>
      <c r="Q39" s="21"/>
      <c r="R39" s="21"/>
      <c r="S39" s="21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6"/>
      <c r="AP39" s="4"/>
      <c r="AQ39" s="4"/>
      <c r="AR39" s="4"/>
      <c r="AS39" s="4"/>
      <c r="AT39" s="4"/>
      <c r="AU39" s="4"/>
      <c r="AV39" s="4"/>
    </row>
    <row r="40" spans="1:48" x14ac:dyDescent="0.25">
      <c r="A40" s="15"/>
      <c r="B40" s="15"/>
      <c r="C40" s="15"/>
      <c r="D40" s="15"/>
      <c r="E40" s="15"/>
      <c r="F40" s="19"/>
      <c r="G40" s="20"/>
      <c r="H40" s="17"/>
      <c r="I40" s="15"/>
      <c r="J40" s="15"/>
      <c r="K40" s="17"/>
      <c r="L40" s="19"/>
      <c r="M40" s="20"/>
      <c r="N40" s="17"/>
      <c r="O40" s="17"/>
      <c r="P40" s="17"/>
      <c r="Q40" s="21"/>
      <c r="R40" s="21"/>
      <c r="S40" s="2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6"/>
      <c r="AP40" s="4"/>
      <c r="AQ40" s="4"/>
      <c r="AR40" s="4"/>
      <c r="AS40" s="4"/>
      <c r="AT40" s="4"/>
      <c r="AU40" s="4"/>
      <c r="AV40" s="4"/>
    </row>
    <row r="41" spans="1:48" s="2" customFormat="1" x14ac:dyDescent="0.25">
      <c r="A41" s="32" t="s">
        <v>65</v>
      </c>
      <c r="B41" s="12"/>
      <c r="C41" s="12"/>
      <c r="D41" s="12"/>
      <c r="E41" s="12"/>
      <c r="F41" s="12"/>
      <c r="G41" s="13"/>
      <c r="H41" s="33">
        <f>SUM(G39)</f>
        <v>0</v>
      </c>
      <c r="I41" s="32" t="s">
        <v>74</v>
      </c>
      <c r="J41" s="12"/>
      <c r="K41" s="12">
        <f>SUM(J42:J46)</f>
        <v>0</v>
      </c>
      <c r="L41" s="32" t="s">
        <v>74</v>
      </c>
      <c r="M41" s="13"/>
      <c r="N41" s="33">
        <f>SUM(M39)</f>
        <v>0</v>
      </c>
      <c r="O41" s="17"/>
      <c r="P41" s="17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6"/>
      <c r="AP41" s="4"/>
      <c r="AQ41" s="4"/>
      <c r="AR41" s="4"/>
      <c r="AS41" s="4"/>
      <c r="AT41" s="4"/>
      <c r="AU41" s="4"/>
      <c r="AV41" s="4"/>
    </row>
    <row r="42" spans="1:48" x14ac:dyDescent="0.25">
      <c r="A42" s="15" t="s">
        <v>19</v>
      </c>
      <c r="B42" s="15"/>
      <c r="C42" s="15"/>
      <c r="D42" s="15"/>
      <c r="E42" s="15"/>
      <c r="F42" s="19" t="s">
        <v>46</v>
      </c>
      <c r="G42" s="20"/>
      <c r="H42" s="17"/>
      <c r="I42" s="15" t="s">
        <v>19</v>
      </c>
      <c r="J42" s="15" t="s">
        <v>47</v>
      </c>
      <c r="K42" s="17"/>
      <c r="L42" s="19" t="s">
        <v>136</v>
      </c>
      <c r="M42" s="20">
        <v>95.98</v>
      </c>
      <c r="N42" s="17"/>
      <c r="O42" s="17"/>
      <c r="P42" s="17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6"/>
      <c r="AP42" s="4"/>
      <c r="AQ42" s="4"/>
      <c r="AR42" s="4"/>
      <c r="AS42" s="4"/>
      <c r="AT42" s="4"/>
      <c r="AU42" s="4"/>
      <c r="AV42" s="4"/>
    </row>
    <row r="43" spans="1:48" x14ac:dyDescent="0.25">
      <c r="A43" s="15" t="s">
        <v>20</v>
      </c>
      <c r="B43" s="15"/>
      <c r="C43" s="15"/>
      <c r="D43" s="15"/>
      <c r="E43" s="15"/>
      <c r="F43" s="19"/>
      <c r="G43" s="20"/>
      <c r="H43" s="17"/>
      <c r="I43" s="15" t="s">
        <v>20</v>
      </c>
      <c r="J43" s="15"/>
      <c r="K43" s="17"/>
      <c r="L43" s="19"/>
      <c r="M43" s="20"/>
      <c r="N43" s="17"/>
      <c r="O43" s="17"/>
      <c r="P43" s="17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6"/>
      <c r="AP43" s="4"/>
      <c r="AQ43" s="4"/>
      <c r="AR43" s="4"/>
      <c r="AS43" s="4"/>
      <c r="AT43" s="4"/>
      <c r="AU43" s="4"/>
      <c r="AV43" s="4"/>
    </row>
    <row r="44" spans="1:48" x14ac:dyDescent="0.25">
      <c r="A44" s="15" t="s">
        <v>21</v>
      </c>
      <c r="B44" s="15"/>
      <c r="C44" s="15"/>
      <c r="D44" s="15"/>
      <c r="E44" s="15"/>
      <c r="F44" s="19" t="s">
        <v>47</v>
      </c>
      <c r="G44" s="20"/>
      <c r="H44" s="17"/>
      <c r="I44" s="15" t="s">
        <v>21</v>
      </c>
      <c r="J44" s="15"/>
      <c r="K44" s="17"/>
      <c r="L44" s="19"/>
      <c r="M44" s="20"/>
      <c r="N44" s="17"/>
      <c r="O44" s="17"/>
      <c r="P44" s="17"/>
      <c r="Q44" s="21"/>
      <c r="R44" s="21"/>
      <c r="S44" s="2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6"/>
      <c r="AP44" s="4"/>
      <c r="AQ44" s="4"/>
      <c r="AR44" s="4"/>
      <c r="AS44" s="4"/>
      <c r="AT44" s="4"/>
      <c r="AU44" s="4"/>
      <c r="AV44" s="4"/>
    </row>
    <row r="45" spans="1:48" x14ac:dyDescent="0.25">
      <c r="A45" s="15" t="s">
        <v>28</v>
      </c>
      <c r="B45" s="15"/>
      <c r="C45" s="15"/>
      <c r="D45" s="15"/>
      <c r="E45" s="15"/>
      <c r="F45" s="19" t="s">
        <v>47</v>
      </c>
      <c r="G45" s="20"/>
      <c r="H45" s="17"/>
      <c r="I45" s="15" t="s">
        <v>28</v>
      </c>
      <c r="J45" s="15"/>
      <c r="K45" s="17"/>
      <c r="L45" s="19"/>
      <c r="M45" s="20"/>
      <c r="N45" s="17"/>
      <c r="O45" s="17"/>
      <c r="P45" s="17"/>
      <c r="Q45" s="21"/>
      <c r="R45" s="21"/>
      <c r="S45" s="2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6"/>
      <c r="AP45" s="4"/>
      <c r="AQ45" s="4"/>
      <c r="AR45" s="4"/>
      <c r="AS45" s="4"/>
      <c r="AT45" s="4"/>
      <c r="AU45" s="4"/>
      <c r="AV45" s="4"/>
    </row>
    <row r="46" spans="1:48" x14ac:dyDescent="0.25">
      <c r="A46" s="15"/>
      <c r="B46" s="15"/>
      <c r="C46" s="15"/>
      <c r="D46" s="15"/>
      <c r="E46" s="15"/>
      <c r="F46" s="19"/>
      <c r="G46" s="20"/>
      <c r="H46" s="17"/>
      <c r="I46" s="15"/>
      <c r="J46" s="15"/>
      <c r="K46" s="17"/>
      <c r="L46" s="19"/>
      <c r="M46" s="20"/>
      <c r="N46" s="17"/>
      <c r="O46" s="17"/>
      <c r="P46" s="17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6"/>
      <c r="AP46" s="4"/>
      <c r="AQ46" s="4"/>
      <c r="AR46" s="4"/>
      <c r="AS46" s="4"/>
      <c r="AT46" s="4"/>
      <c r="AU46" s="4"/>
      <c r="AV46" s="4"/>
    </row>
    <row r="47" spans="1:48" s="2" customFormat="1" x14ac:dyDescent="0.25">
      <c r="A47" s="32" t="s">
        <v>66</v>
      </c>
      <c r="B47" s="12"/>
      <c r="C47" s="12"/>
      <c r="D47" s="12"/>
      <c r="E47" s="12"/>
      <c r="F47" s="12"/>
      <c r="G47" s="13"/>
      <c r="H47" s="33">
        <f>SUM(G42:G46)</f>
        <v>0</v>
      </c>
      <c r="I47" s="32" t="s">
        <v>73</v>
      </c>
      <c r="J47" s="12"/>
      <c r="K47" s="12">
        <f>SUM(J48:J49)</f>
        <v>100</v>
      </c>
      <c r="L47" s="32" t="s">
        <v>73</v>
      </c>
      <c r="M47" s="13"/>
      <c r="N47" s="33">
        <f>SUM(M42:M46)</f>
        <v>95.98</v>
      </c>
      <c r="O47" s="17"/>
      <c r="P47" s="17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6"/>
      <c r="AP47" s="4"/>
      <c r="AQ47" s="4"/>
      <c r="AR47" s="4"/>
      <c r="AS47" s="4"/>
      <c r="AT47" s="4"/>
      <c r="AU47" s="4"/>
      <c r="AV47" s="4"/>
    </row>
    <row r="48" spans="1:48" x14ac:dyDescent="0.25">
      <c r="A48" s="15" t="s">
        <v>22</v>
      </c>
      <c r="B48" s="15"/>
      <c r="C48" s="15"/>
      <c r="D48" s="15"/>
      <c r="E48" s="15"/>
      <c r="F48" s="19" t="s">
        <v>54</v>
      </c>
      <c r="G48" s="20"/>
      <c r="H48" s="17"/>
      <c r="I48" s="15" t="s">
        <v>102</v>
      </c>
      <c r="J48" s="15">
        <v>100</v>
      </c>
      <c r="K48" s="17"/>
      <c r="L48" s="19"/>
      <c r="M48" s="20"/>
      <c r="N48" s="17"/>
      <c r="O48" s="17"/>
      <c r="P48" s="17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6"/>
      <c r="AP48" s="4"/>
      <c r="AQ48" s="4"/>
      <c r="AR48" s="4"/>
      <c r="AS48" s="4"/>
      <c r="AT48" s="4"/>
      <c r="AU48" s="4"/>
      <c r="AV48" s="4"/>
    </row>
    <row r="49" spans="1:48" x14ac:dyDescent="0.25">
      <c r="A49" s="15"/>
      <c r="B49" s="15"/>
      <c r="C49" s="15"/>
      <c r="D49" s="15"/>
      <c r="E49" s="15"/>
      <c r="F49" s="19"/>
      <c r="G49" s="20"/>
      <c r="H49" s="17"/>
      <c r="I49" s="15"/>
      <c r="J49" s="15"/>
      <c r="K49" s="17"/>
      <c r="L49" s="19"/>
      <c r="M49" s="20"/>
      <c r="N49" s="17"/>
      <c r="O49" s="17"/>
      <c r="P49" s="17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6"/>
      <c r="AP49" s="4"/>
      <c r="AQ49" s="4"/>
      <c r="AR49" s="4"/>
      <c r="AS49" s="4"/>
      <c r="AT49" s="4"/>
      <c r="AU49" s="4"/>
      <c r="AV49" s="4"/>
    </row>
    <row r="50" spans="1:48" s="2" customFormat="1" x14ac:dyDescent="0.25">
      <c r="A50" s="32" t="s">
        <v>68</v>
      </c>
      <c r="B50" s="12"/>
      <c r="C50" s="12"/>
      <c r="D50" s="12"/>
      <c r="E50" s="12"/>
      <c r="F50" s="12"/>
      <c r="G50" s="13"/>
      <c r="H50" s="33">
        <f>SUM(G48:G49)</f>
        <v>0</v>
      </c>
      <c r="I50" s="32" t="s">
        <v>72</v>
      </c>
      <c r="J50" s="12"/>
      <c r="K50" s="12">
        <f>SUM(J51:J53)</f>
        <v>0</v>
      </c>
      <c r="L50" s="32" t="s">
        <v>72</v>
      </c>
      <c r="M50" s="13"/>
      <c r="N50" s="33">
        <f>SUM(M48:M49)</f>
        <v>0</v>
      </c>
      <c r="O50" s="17"/>
      <c r="P50" s="17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6"/>
      <c r="AP50" s="4"/>
      <c r="AQ50" s="4"/>
      <c r="AR50" s="4"/>
      <c r="AS50" s="4"/>
      <c r="AT50" s="4"/>
      <c r="AU50" s="4"/>
      <c r="AV50" s="4"/>
    </row>
    <row r="51" spans="1:48" x14ac:dyDescent="0.25">
      <c r="A51" s="15" t="s">
        <v>23</v>
      </c>
      <c r="B51" s="15"/>
      <c r="C51" s="15"/>
      <c r="D51" s="15"/>
      <c r="E51" s="15"/>
      <c r="F51" s="19" t="s">
        <v>54</v>
      </c>
      <c r="G51" s="20"/>
      <c r="H51" s="17"/>
      <c r="I51" s="15" t="s">
        <v>103</v>
      </c>
      <c r="J51" s="15"/>
      <c r="K51" s="17"/>
      <c r="L51" s="19" t="s">
        <v>124</v>
      </c>
      <c r="M51" s="37">
        <v>184.61</v>
      </c>
      <c r="N51" s="17"/>
      <c r="O51" s="17"/>
      <c r="P51" s="17"/>
      <c r="Q51" s="21"/>
      <c r="R51" s="21"/>
      <c r="S51" s="21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6"/>
      <c r="AP51" s="4"/>
      <c r="AQ51" s="4"/>
      <c r="AR51" s="4"/>
      <c r="AS51" s="4"/>
      <c r="AT51" s="4"/>
      <c r="AU51" s="4"/>
      <c r="AV51" s="4"/>
    </row>
    <row r="52" spans="1:48" x14ac:dyDescent="0.25">
      <c r="A52" s="15" t="s">
        <v>24</v>
      </c>
      <c r="B52" s="15"/>
      <c r="C52" s="15"/>
      <c r="D52" s="15"/>
      <c r="E52" s="15"/>
      <c r="F52" s="19"/>
      <c r="G52" s="20"/>
      <c r="H52" s="17"/>
      <c r="I52" s="15" t="s">
        <v>90</v>
      </c>
      <c r="J52" s="15"/>
      <c r="K52" s="17"/>
      <c r="L52" s="19" t="s">
        <v>125</v>
      </c>
      <c r="M52" s="20"/>
      <c r="N52" s="17"/>
      <c r="O52" s="17"/>
      <c r="P52" s="17"/>
      <c r="Q52" s="21"/>
      <c r="R52" s="21"/>
      <c r="S52" s="21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6"/>
      <c r="AP52" s="4"/>
      <c r="AQ52" s="4"/>
      <c r="AR52" s="4"/>
      <c r="AS52" s="4"/>
      <c r="AT52" s="4"/>
      <c r="AU52" s="4"/>
      <c r="AV52" s="4"/>
    </row>
    <row r="53" spans="1:48" x14ac:dyDescent="0.25">
      <c r="A53" s="15"/>
      <c r="B53" s="15"/>
      <c r="C53" s="15"/>
      <c r="D53" s="15"/>
      <c r="E53" s="15"/>
      <c r="F53" s="19"/>
      <c r="G53" s="20"/>
      <c r="H53" s="17"/>
      <c r="I53" s="15"/>
      <c r="J53" s="15"/>
      <c r="K53" s="17"/>
      <c r="L53" s="19"/>
      <c r="M53" s="20"/>
      <c r="N53" s="17"/>
      <c r="O53" s="17"/>
      <c r="P53" s="17"/>
      <c r="Q53" s="21"/>
      <c r="R53" s="21"/>
      <c r="S53" s="21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6"/>
      <c r="AP53" s="4"/>
      <c r="AQ53" s="4"/>
      <c r="AR53" s="4"/>
      <c r="AS53" s="4"/>
      <c r="AT53" s="4"/>
      <c r="AU53" s="4"/>
      <c r="AV53" s="4"/>
    </row>
    <row r="54" spans="1:48" s="2" customFormat="1" x14ac:dyDescent="0.25">
      <c r="A54" s="32" t="s">
        <v>69</v>
      </c>
      <c r="B54" s="12"/>
      <c r="C54" s="12"/>
      <c r="D54" s="12"/>
      <c r="E54" s="12"/>
      <c r="F54" s="12"/>
      <c r="G54" s="13"/>
      <c r="H54" s="33">
        <f>SUM(G51:G53)</f>
        <v>0</v>
      </c>
      <c r="I54" s="32" t="s">
        <v>70</v>
      </c>
      <c r="J54" s="12"/>
      <c r="K54" s="12">
        <f>SUM(J55:J57)</f>
        <v>0</v>
      </c>
      <c r="L54" s="32" t="s">
        <v>70</v>
      </c>
      <c r="M54" s="13"/>
      <c r="N54" s="33">
        <f>SUM(M51:M53)</f>
        <v>184.61</v>
      </c>
      <c r="O54" s="17"/>
      <c r="P54" s="17"/>
      <c r="Q54" s="21"/>
      <c r="R54" s="21"/>
      <c r="S54" s="2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6"/>
      <c r="AP54" s="4"/>
      <c r="AQ54" s="4"/>
      <c r="AR54" s="4"/>
      <c r="AS54" s="4"/>
      <c r="AT54" s="4"/>
      <c r="AU54" s="4"/>
      <c r="AV54" s="4"/>
    </row>
    <row r="55" spans="1:48" x14ac:dyDescent="0.25">
      <c r="A55" s="15"/>
      <c r="B55" s="15"/>
      <c r="C55" s="15"/>
      <c r="D55" s="15"/>
      <c r="E55" s="15"/>
      <c r="F55" s="19"/>
      <c r="G55" s="20"/>
      <c r="H55" s="17"/>
      <c r="I55" s="15"/>
      <c r="J55" s="15"/>
      <c r="K55" s="17"/>
      <c r="L55" s="19" t="s">
        <v>142</v>
      </c>
      <c r="M55" s="20"/>
      <c r="N55" s="17"/>
      <c r="O55" s="17"/>
      <c r="P55" s="17"/>
      <c r="Q55" s="21"/>
      <c r="R55" s="21"/>
      <c r="S55" s="2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6"/>
      <c r="AP55" s="4"/>
      <c r="AQ55" s="4"/>
      <c r="AR55" s="4"/>
      <c r="AS55" s="4"/>
      <c r="AT55" s="4"/>
      <c r="AU55" s="4"/>
      <c r="AV55" s="4"/>
    </row>
    <row r="56" spans="1:48" x14ac:dyDescent="0.25">
      <c r="A56" s="15"/>
      <c r="B56" s="15"/>
      <c r="C56" s="15"/>
      <c r="D56" s="15"/>
      <c r="E56" s="15"/>
      <c r="F56" s="19"/>
      <c r="G56" s="20"/>
      <c r="H56" s="17"/>
      <c r="I56" s="15"/>
      <c r="J56" s="15"/>
      <c r="K56" s="17"/>
      <c r="L56" s="19"/>
      <c r="M56" s="20"/>
      <c r="N56" s="17"/>
      <c r="O56" s="17"/>
      <c r="P56" s="17"/>
      <c r="Q56" s="21"/>
      <c r="R56" s="21"/>
      <c r="S56" s="21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6"/>
      <c r="AP56" s="4"/>
      <c r="AQ56" s="4"/>
      <c r="AR56" s="4"/>
      <c r="AS56" s="4"/>
      <c r="AT56" s="4"/>
      <c r="AU56" s="4"/>
      <c r="AV56" s="4"/>
    </row>
    <row r="57" spans="1:48" x14ac:dyDescent="0.25">
      <c r="A57" s="15"/>
      <c r="B57" s="15"/>
      <c r="C57" s="15"/>
      <c r="D57" s="15"/>
      <c r="E57" s="15"/>
      <c r="F57" s="19"/>
      <c r="G57" s="20"/>
      <c r="H57" s="17"/>
      <c r="I57" s="15"/>
      <c r="J57" s="15"/>
      <c r="K57" s="17"/>
      <c r="L57" s="19"/>
      <c r="M57" s="20"/>
      <c r="N57" s="17"/>
      <c r="O57" s="17"/>
      <c r="P57" s="17"/>
      <c r="Q57" s="21"/>
      <c r="R57" s="21"/>
      <c r="S57" s="21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6"/>
      <c r="AP57" s="4"/>
      <c r="AQ57" s="4"/>
      <c r="AR57" s="4"/>
      <c r="AS57" s="4"/>
      <c r="AT57" s="4"/>
      <c r="AU57" s="4"/>
      <c r="AV57" s="4"/>
    </row>
    <row r="58" spans="1:48" s="2" customFormat="1" x14ac:dyDescent="0.25">
      <c r="A58" s="32" t="s">
        <v>71</v>
      </c>
      <c r="B58" s="12"/>
      <c r="C58" s="12"/>
      <c r="D58" s="12"/>
      <c r="E58" s="12"/>
      <c r="F58" s="12"/>
      <c r="G58" s="13"/>
      <c r="H58" s="33">
        <f>SUM(G55:G57)</f>
        <v>0</v>
      </c>
      <c r="I58" s="32" t="s">
        <v>71</v>
      </c>
      <c r="J58" s="12"/>
      <c r="K58" s="12">
        <f>SUM(J59:J62)</f>
        <v>40</v>
      </c>
      <c r="L58" s="32" t="s">
        <v>71</v>
      </c>
      <c r="M58" s="13"/>
      <c r="N58" s="33">
        <f>SUM(M55:M57)</f>
        <v>0</v>
      </c>
      <c r="O58" s="17"/>
      <c r="P58" s="17"/>
      <c r="Q58" s="21"/>
      <c r="R58" s="21"/>
      <c r="S58" s="21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6"/>
      <c r="AP58" s="4"/>
      <c r="AQ58" s="4"/>
      <c r="AR58" s="4"/>
      <c r="AS58" s="4"/>
      <c r="AT58" s="4"/>
      <c r="AU58" s="4"/>
      <c r="AV58" s="4"/>
    </row>
    <row r="59" spans="1:48" x14ac:dyDescent="0.25">
      <c r="A59" s="15" t="s">
        <v>25</v>
      </c>
      <c r="B59" s="15"/>
      <c r="C59" s="15"/>
      <c r="D59" s="15"/>
      <c r="E59" s="15"/>
      <c r="F59" s="19"/>
      <c r="G59" s="20"/>
      <c r="H59" s="17"/>
      <c r="I59" s="15" t="s">
        <v>25</v>
      </c>
      <c r="J59" s="15" t="s">
        <v>47</v>
      </c>
      <c r="K59" s="17"/>
      <c r="L59" s="19"/>
      <c r="M59" s="20"/>
      <c r="N59" s="17"/>
      <c r="O59" s="17"/>
      <c r="P59" s="17"/>
      <c r="Q59" s="21"/>
      <c r="R59" s="21"/>
      <c r="S59" s="2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6"/>
      <c r="AP59" s="4"/>
      <c r="AQ59" s="4"/>
      <c r="AR59" s="4"/>
      <c r="AS59" s="4"/>
      <c r="AT59" s="4"/>
      <c r="AU59" s="4"/>
      <c r="AV59" s="4"/>
    </row>
    <row r="60" spans="1:48" x14ac:dyDescent="0.25">
      <c r="A60" s="15" t="s">
        <v>26</v>
      </c>
      <c r="B60" s="15"/>
      <c r="C60" s="15"/>
      <c r="D60" s="15"/>
      <c r="E60" s="15"/>
      <c r="F60" s="19"/>
      <c r="G60" s="20"/>
      <c r="H60" s="17"/>
      <c r="I60" s="15" t="s">
        <v>26</v>
      </c>
      <c r="J60" s="15"/>
      <c r="K60" s="17"/>
      <c r="L60" s="19"/>
      <c r="M60" s="20"/>
      <c r="N60" s="17"/>
      <c r="O60" s="17"/>
      <c r="P60" s="17"/>
      <c r="Q60" s="21"/>
      <c r="R60" s="21"/>
      <c r="S60" s="21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6"/>
      <c r="AP60" s="4"/>
      <c r="AQ60" s="4"/>
      <c r="AR60" s="4"/>
      <c r="AS60" s="4"/>
      <c r="AT60" s="4"/>
      <c r="AU60" s="4"/>
      <c r="AV60" s="4"/>
    </row>
    <row r="61" spans="1:48" x14ac:dyDescent="0.25">
      <c r="A61" s="15" t="s">
        <v>27</v>
      </c>
      <c r="B61" s="15">
        <v>40</v>
      </c>
      <c r="C61" s="15"/>
      <c r="D61" s="15">
        <v>20</v>
      </c>
      <c r="E61" s="15"/>
      <c r="F61" s="19"/>
      <c r="G61" s="20"/>
      <c r="H61" s="17"/>
      <c r="I61" s="15" t="s">
        <v>27</v>
      </c>
      <c r="J61" s="15">
        <v>40</v>
      </c>
      <c r="K61" s="17"/>
      <c r="L61" s="19" t="s">
        <v>137</v>
      </c>
      <c r="M61" s="20">
        <v>69.989999999999995</v>
      </c>
      <c r="N61" s="17"/>
      <c r="O61" s="17"/>
      <c r="P61" s="17"/>
      <c r="Q61" s="21"/>
      <c r="R61" s="21"/>
      <c r="S61" s="2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6"/>
      <c r="AP61" s="4"/>
      <c r="AQ61" s="4"/>
      <c r="AR61" s="4"/>
      <c r="AS61" s="4"/>
      <c r="AT61" s="4"/>
      <c r="AU61" s="4"/>
      <c r="AV61" s="4"/>
    </row>
    <row r="62" spans="1:48" x14ac:dyDescent="0.25">
      <c r="A62" s="18"/>
      <c r="B62" s="15"/>
      <c r="C62" s="15"/>
      <c r="D62" s="15"/>
      <c r="E62" s="15"/>
      <c r="F62" s="19" t="s">
        <v>58</v>
      </c>
      <c r="G62" s="20">
        <v>58.49</v>
      </c>
      <c r="H62" s="17"/>
      <c r="I62" s="15" t="s">
        <v>91</v>
      </c>
      <c r="J62" s="15"/>
      <c r="K62" s="17"/>
      <c r="L62" s="19"/>
      <c r="M62" s="20"/>
      <c r="N62" s="17"/>
      <c r="O62" s="17"/>
      <c r="P62" s="17"/>
      <c r="Q62" s="21"/>
      <c r="R62" s="21"/>
      <c r="S62" s="21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6"/>
      <c r="AP62" s="4"/>
      <c r="AQ62" s="4"/>
      <c r="AR62" s="4"/>
      <c r="AS62" s="4"/>
      <c r="AT62" s="4"/>
      <c r="AU62" s="4"/>
      <c r="AV62" s="4"/>
    </row>
    <row r="63" spans="1:48" s="2" customFormat="1" x14ac:dyDescent="0.25">
      <c r="A63" s="32" t="s">
        <v>76</v>
      </c>
      <c r="B63" s="12"/>
      <c r="C63" s="12"/>
      <c r="D63" s="12"/>
      <c r="E63" s="12"/>
      <c r="F63" s="12"/>
      <c r="G63" s="13"/>
      <c r="H63" s="33">
        <f>SUM(G59:G62)</f>
        <v>58.49</v>
      </c>
      <c r="I63" s="32" t="s">
        <v>77</v>
      </c>
      <c r="J63" s="12"/>
      <c r="K63" s="12">
        <f>SUM(J64:J67)</f>
        <v>0</v>
      </c>
      <c r="L63" s="32" t="s">
        <v>77</v>
      </c>
      <c r="M63" s="13"/>
      <c r="N63" s="33">
        <f>SUM(M59:M62)</f>
        <v>69.989999999999995</v>
      </c>
      <c r="O63" s="17"/>
      <c r="P63" s="17"/>
      <c r="Q63" s="21"/>
      <c r="R63" s="21"/>
      <c r="S63" s="21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6"/>
      <c r="AP63" s="4"/>
      <c r="AQ63" s="4"/>
      <c r="AR63" s="4"/>
      <c r="AS63" s="4"/>
      <c r="AT63" s="4"/>
      <c r="AU63" s="4"/>
      <c r="AV63" s="4"/>
    </row>
    <row r="64" spans="1:48" s="2" customFormat="1" x14ac:dyDescent="0.25">
      <c r="A64" s="16"/>
      <c r="B64" s="15"/>
      <c r="C64" s="15"/>
      <c r="D64" s="15"/>
      <c r="E64" s="15"/>
      <c r="F64" s="19"/>
      <c r="G64" s="20"/>
      <c r="H64" s="17"/>
      <c r="I64" s="16"/>
      <c r="J64" s="15"/>
      <c r="K64" s="17"/>
      <c r="L64" s="19"/>
      <c r="M64" s="20"/>
      <c r="N64" s="17"/>
      <c r="O64" s="17"/>
      <c r="P64" s="17"/>
      <c r="Q64" s="21"/>
      <c r="R64" s="21"/>
      <c r="S64" s="21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6"/>
      <c r="AP64" s="4"/>
      <c r="AQ64" s="4"/>
      <c r="AR64" s="4"/>
      <c r="AS64" s="4"/>
      <c r="AT64" s="4"/>
      <c r="AU64" s="4"/>
      <c r="AV64" s="4"/>
    </row>
    <row r="65" spans="1:48" s="2" customFormat="1" x14ac:dyDescent="0.25">
      <c r="A65" s="16"/>
      <c r="B65" s="15"/>
      <c r="C65" s="15"/>
      <c r="D65" s="15"/>
      <c r="E65" s="15"/>
      <c r="F65" s="19"/>
      <c r="G65" s="20"/>
      <c r="H65" s="17"/>
      <c r="I65" s="16"/>
      <c r="J65" s="15"/>
      <c r="K65" s="17"/>
      <c r="L65" s="19"/>
      <c r="M65" s="20"/>
      <c r="N65" s="17"/>
      <c r="O65" s="17"/>
      <c r="P65" s="17"/>
      <c r="Q65" s="21"/>
      <c r="R65" s="21"/>
      <c r="S65" s="21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6"/>
      <c r="AP65" s="4"/>
      <c r="AQ65" s="4"/>
      <c r="AR65" s="4"/>
      <c r="AS65" s="4"/>
      <c r="AT65" s="4"/>
      <c r="AU65" s="4"/>
      <c r="AV65" s="4"/>
    </row>
    <row r="66" spans="1:48" s="2" customFormat="1" x14ac:dyDescent="0.25">
      <c r="A66" s="16"/>
      <c r="B66" s="15"/>
      <c r="C66" s="15"/>
      <c r="D66" s="15"/>
      <c r="E66" s="15"/>
      <c r="F66" s="19"/>
      <c r="G66" s="20"/>
      <c r="H66" s="17"/>
      <c r="I66" s="16"/>
      <c r="J66" s="15"/>
      <c r="K66" s="17"/>
      <c r="L66" s="19"/>
      <c r="M66" s="20"/>
      <c r="N66" s="17"/>
      <c r="O66" s="17"/>
      <c r="P66" s="17"/>
      <c r="Q66" s="21"/>
      <c r="R66" s="21"/>
      <c r="S66" s="21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6"/>
      <c r="AP66" s="4"/>
      <c r="AQ66" s="4"/>
      <c r="AR66" s="4"/>
      <c r="AS66" s="4"/>
      <c r="AT66" s="4"/>
      <c r="AU66" s="4"/>
      <c r="AV66" s="4"/>
    </row>
    <row r="67" spans="1:48" x14ac:dyDescent="0.25">
      <c r="A67" s="15"/>
      <c r="B67" s="15"/>
      <c r="C67" s="15"/>
      <c r="D67" s="15"/>
      <c r="E67" s="15"/>
      <c r="F67" s="19" t="s">
        <v>59</v>
      </c>
      <c r="G67" s="20">
        <v>56.97</v>
      </c>
      <c r="H67" s="17"/>
      <c r="I67" s="15"/>
      <c r="J67" s="15"/>
      <c r="K67" s="17"/>
      <c r="L67" s="19"/>
      <c r="M67" s="20"/>
      <c r="N67" s="17"/>
      <c r="O67" s="17"/>
      <c r="P67" s="17"/>
      <c r="Q67" s="21"/>
      <c r="R67" s="21"/>
      <c r="S67" s="21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6"/>
      <c r="AP67" s="4"/>
      <c r="AQ67" s="4"/>
      <c r="AR67" s="4"/>
      <c r="AS67" s="4"/>
      <c r="AT67" s="4"/>
      <c r="AU67" s="4"/>
      <c r="AV67" s="4"/>
    </row>
    <row r="68" spans="1:48" s="2" customFormat="1" x14ac:dyDescent="0.25">
      <c r="A68" s="32" t="s">
        <v>78</v>
      </c>
      <c r="B68" s="12"/>
      <c r="C68" s="12"/>
      <c r="D68" s="12"/>
      <c r="E68" s="12"/>
      <c r="F68" s="12"/>
      <c r="G68" s="13"/>
      <c r="H68" s="33">
        <f>SUM(G64:G67)</f>
        <v>56.97</v>
      </c>
      <c r="I68" s="32" t="s">
        <v>78</v>
      </c>
      <c r="J68" s="12"/>
      <c r="K68" s="12">
        <f>SUM(J69:J72)</f>
        <v>300</v>
      </c>
      <c r="L68" s="32" t="s">
        <v>78</v>
      </c>
      <c r="M68" s="13"/>
      <c r="N68" s="33">
        <f>SUM(M64:M67)</f>
        <v>0</v>
      </c>
      <c r="O68" s="17"/>
      <c r="P68" s="17"/>
      <c r="Q68" s="21"/>
      <c r="R68" s="21"/>
      <c r="S68" s="2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6"/>
      <c r="AP68" s="4"/>
      <c r="AQ68" s="4"/>
      <c r="AR68" s="4"/>
      <c r="AS68" s="4"/>
      <c r="AT68" s="4"/>
      <c r="AU68" s="4"/>
      <c r="AV68" s="4"/>
    </row>
    <row r="69" spans="1:48" s="2" customFormat="1" x14ac:dyDescent="0.25">
      <c r="A69" s="16"/>
      <c r="B69" s="15"/>
      <c r="C69" s="15"/>
      <c r="D69" s="15"/>
      <c r="E69" s="15"/>
      <c r="F69" s="19"/>
      <c r="G69" s="20"/>
      <c r="H69" s="17"/>
      <c r="I69" s="16"/>
      <c r="J69" s="15"/>
      <c r="K69" s="17"/>
      <c r="L69" s="19"/>
      <c r="M69" s="20"/>
      <c r="N69" s="17"/>
      <c r="O69" s="17"/>
      <c r="P69" s="17"/>
      <c r="Q69" s="21"/>
      <c r="R69" s="21"/>
      <c r="S69" s="2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6"/>
      <c r="AP69" s="4"/>
      <c r="AQ69" s="4"/>
      <c r="AR69" s="4"/>
      <c r="AS69" s="4"/>
      <c r="AT69" s="4"/>
      <c r="AU69" s="4"/>
      <c r="AV69" s="4"/>
    </row>
    <row r="70" spans="1:48" s="2" customFormat="1" x14ac:dyDescent="0.25">
      <c r="A70" s="16"/>
      <c r="B70" s="15"/>
      <c r="C70" s="15"/>
      <c r="D70" s="15"/>
      <c r="E70" s="15"/>
      <c r="F70" s="19"/>
      <c r="G70" s="20"/>
      <c r="H70" s="17"/>
      <c r="I70" s="16"/>
      <c r="J70" s="15"/>
      <c r="K70" s="17"/>
      <c r="L70" s="19"/>
      <c r="M70" s="20"/>
      <c r="N70" s="17"/>
      <c r="O70" s="17"/>
      <c r="P70" s="17"/>
      <c r="Q70" s="21"/>
      <c r="R70" s="21"/>
      <c r="S70" s="2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6"/>
      <c r="AP70" s="4"/>
      <c r="AQ70" s="4"/>
      <c r="AR70" s="4"/>
      <c r="AS70" s="4"/>
      <c r="AT70" s="4"/>
      <c r="AU70" s="4"/>
      <c r="AV70" s="4"/>
    </row>
    <row r="71" spans="1:48" s="2" customFormat="1" x14ac:dyDescent="0.25">
      <c r="A71" s="16"/>
      <c r="B71" s="15"/>
      <c r="C71" s="15"/>
      <c r="D71" s="15"/>
      <c r="E71" s="15"/>
      <c r="F71" s="19"/>
      <c r="G71" s="20"/>
      <c r="H71" s="17"/>
      <c r="I71" s="16"/>
      <c r="J71" s="15"/>
      <c r="K71" s="17"/>
      <c r="L71" s="19"/>
      <c r="M71" s="20"/>
      <c r="N71" s="17"/>
      <c r="O71" s="17"/>
      <c r="P71" s="17"/>
      <c r="Q71" s="21"/>
      <c r="R71" s="21"/>
      <c r="S71" s="2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6"/>
      <c r="AP71" s="4"/>
      <c r="AQ71" s="4"/>
      <c r="AR71" s="4"/>
      <c r="AS71" s="4"/>
      <c r="AT71" s="4"/>
      <c r="AU71" s="4"/>
      <c r="AV71" s="4"/>
    </row>
    <row r="72" spans="1:48" x14ac:dyDescent="0.25">
      <c r="A72" s="15"/>
      <c r="B72" s="15"/>
      <c r="C72" s="15"/>
      <c r="D72" s="15"/>
      <c r="E72" s="15"/>
      <c r="F72" s="19"/>
      <c r="G72" s="20"/>
      <c r="H72" s="17"/>
      <c r="I72" s="15" t="s">
        <v>87</v>
      </c>
      <c r="J72" s="15">
        <v>300</v>
      </c>
      <c r="K72" s="17"/>
      <c r="L72" s="19"/>
      <c r="M72" s="20"/>
      <c r="N72" s="17"/>
      <c r="O72" s="17"/>
      <c r="P72" s="17"/>
      <c r="Q72" s="21"/>
      <c r="R72" s="21"/>
      <c r="S72" s="2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6"/>
      <c r="AP72" s="4"/>
      <c r="AQ72" s="4"/>
      <c r="AR72" s="4"/>
      <c r="AS72" s="4"/>
      <c r="AT72" s="4"/>
      <c r="AU72" s="4"/>
      <c r="AV72" s="4"/>
    </row>
    <row r="73" spans="1:48" s="2" customFormat="1" x14ac:dyDescent="0.25">
      <c r="A73" s="32" t="s">
        <v>79</v>
      </c>
      <c r="B73" s="12"/>
      <c r="C73" s="12"/>
      <c r="D73" s="12"/>
      <c r="E73" s="12"/>
      <c r="F73" s="12"/>
      <c r="G73" s="13"/>
      <c r="H73" s="33">
        <f>SUM(G69:G72)</f>
        <v>0</v>
      </c>
      <c r="I73" s="32" t="s">
        <v>79</v>
      </c>
      <c r="J73" s="12"/>
      <c r="K73" s="12">
        <f>SUM(J74:J75)</f>
        <v>0</v>
      </c>
      <c r="L73" s="32" t="s">
        <v>79</v>
      </c>
      <c r="M73" s="13"/>
      <c r="N73" s="33">
        <f>SUM(M69:M72)</f>
        <v>0</v>
      </c>
      <c r="O73" s="17"/>
      <c r="P73" s="17"/>
      <c r="Q73" s="21"/>
      <c r="R73" s="21"/>
      <c r="S73" s="2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6"/>
      <c r="AP73" s="4"/>
      <c r="AQ73" s="4"/>
      <c r="AR73" s="4"/>
      <c r="AS73" s="4"/>
      <c r="AT73" s="4"/>
      <c r="AU73" s="4"/>
      <c r="AV73" s="4"/>
    </row>
    <row r="74" spans="1:48" x14ac:dyDescent="0.25">
      <c r="A74" s="15" t="s">
        <v>15</v>
      </c>
      <c r="B74" s="15"/>
      <c r="C74" s="15"/>
      <c r="D74" s="15">
        <v>350</v>
      </c>
      <c r="E74" s="15"/>
      <c r="F74" s="19" t="s">
        <v>48</v>
      </c>
      <c r="G74" s="20"/>
      <c r="H74" s="17"/>
      <c r="I74" s="15"/>
      <c r="J74" s="15"/>
      <c r="K74" s="17"/>
      <c r="L74" s="19"/>
      <c r="M74" s="20"/>
      <c r="N74" s="17"/>
      <c r="O74" s="17"/>
      <c r="P74" s="17"/>
      <c r="Q74" s="21"/>
      <c r="R74" s="21"/>
      <c r="S74" s="21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6"/>
      <c r="AP74" s="4"/>
      <c r="AQ74" s="4"/>
      <c r="AR74" s="4"/>
      <c r="AS74" s="4"/>
      <c r="AT74" s="4"/>
      <c r="AU74" s="4"/>
      <c r="AV74" s="4"/>
    </row>
    <row r="75" spans="1:48" x14ac:dyDescent="0.25">
      <c r="A75" s="15" t="s">
        <v>16</v>
      </c>
      <c r="B75" s="15"/>
      <c r="C75" s="15"/>
      <c r="D75" s="15">
        <v>150</v>
      </c>
      <c r="E75" s="15"/>
      <c r="F75" s="19" t="s">
        <v>48</v>
      </c>
      <c r="G75" s="20"/>
      <c r="H75" s="17"/>
      <c r="I75" s="15"/>
      <c r="J75" s="15"/>
      <c r="K75" s="17"/>
      <c r="L75" s="19"/>
      <c r="M75" s="20"/>
      <c r="N75" s="17"/>
      <c r="O75" s="17"/>
      <c r="P75" s="17"/>
      <c r="Q75" s="21"/>
      <c r="R75" s="21"/>
      <c r="S75" s="21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6"/>
      <c r="AP75" s="4"/>
      <c r="AQ75" s="4"/>
      <c r="AR75" s="4"/>
      <c r="AS75" s="4"/>
      <c r="AT75" s="4"/>
      <c r="AU75" s="4"/>
      <c r="AV75" s="4"/>
    </row>
    <row r="76" spans="1:48" s="2" customFormat="1" x14ac:dyDescent="0.25">
      <c r="A76" s="32" t="s">
        <v>80</v>
      </c>
      <c r="B76" s="12"/>
      <c r="C76" s="12"/>
      <c r="D76" s="12"/>
      <c r="E76" s="12"/>
      <c r="F76" s="12"/>
      <c r="G76" s="13"/>
      <c r="H76" s="33">
        <f>SUM(G74:G75)</f>
        <v>0</v>
      </c>
      <c r="I76" s="32" t="s">
        <v>80</v>
      </c>
      <c r="J76" s="12"/>
      <c r="K76" s="12">
        <f>SUM(J77:J79)</f>
        <v>0</v>
      </c>
      <c r="L76" s="32" t="s">
        <v>80</v>
      </c>
      <c r="M76" s="13"/>
      <c r="N76" s="33">
        <f>SUM(M74:M75)</f>
        <v>0</v>
      </c>
      <c r="O76" s="17"/>
      <c r="P76" s="17"/>
      <c r="Q76" s="21"/>
      <c r="R76" s="21"/>
      <c r="S76" s="21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6"/>
      <c r="AP76" s="4"/>
      <c r="AQ76" s="4"/>
      <c r="AR76" s="4"/>
      <c r="AS76" s="4"/>
      <c r="AT76" s="4"/>
      <c r="AU76" s="4"/>
      <c r="AV76" s="4"/>
    </row>
    <row r="77" spans="1:48" x14ac:dyDescent="0.25">
      <c r="A77" s="15" t="s">
        <v>31</v>
      </c>
      <c r="B77" s="15"/>
      <c r="C77" s="15"/>
      <c r="D77" s="15">
        <v>200</v>
      </c>
      <c r="E77" s="15"/>
      <c r="F77" s="19" t="s">
        <v>55</v>
      </c>
      <c r="G77" s="20"/>
      <c r="H77" s="17"/>
      <c r="I77" s="15"/>
      <c r="J77" s="15"/>
      <c r="K77" s="17"/>
      <c r="L77" s="19" t="s">
        <v>140</v>
      </c>
      <c r="M77" s="20">
        <v>284.95</v>
      </c>
      <c r="N77" s="17"/>
      <c r="O77" s="17"/>
      <c r="P77" s="17"/>
      <c r="Q77" s="21"/>
      <c r="R77" s="21"/>
      <c r="S77" s="21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6"/>
      <c r="AP77" s="4"/>
      <c r="AQ77" s="4"/>
      <c r="AR77" s="4"/>
      <c r="AS77" s="4"/>
      <c r="AT77" s="4"/>
      <c r="AU77" s="4"/>
      <c r="AV77" s="4"/>
    </row>
    <row r="78" spans="1:48" x14ac:dyDescent="0.25">
      <c r="A78" s="15"/>
      <c r="B78" s="15"/>
      <c r="C78" s="15"/>
      <c r="D78" s="15"/>
      <c r="E78" s="15"/>
      <c r="F78" s="19"/>
      <c r="G78" s="20"/>
      <c r="H78" s="17"/>
      <c r="I78" s="15"/>
      <c r="J78" s="15"/>
      <c r="K78" s="17"/>
      <c r="L78" s="19" t="s">
        <v>139</v>
      </c>
      <c r="M78" s="20">
        <v>205</v>
      </c>
      <c r="N78" s="17"/>
      <c r="O78" s="17"/>
      <c r="P78" s="17"/>
      <c r="Q78" s="21"/>
      <c r="R78" s="21"/>
      <c r="S78" s="21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6"/>
      <c r="AP78" s="4"/>
      <c r="AQ78" s="4"/>
      <c r="AR78" s="4"/>
      <c r="AS78" s="4"/>
      <c r="AT78" s="4"/>
      <c r="AU78" s="4"/>
      <c r="AV78" s="4"/>
    </row>
    <row r="79" spans="1:48" x14ac:dyDescent="0.25">
      <c r="A79" s="15"/>
      <c r="B79" s="15"/>
      <c r="C79" s="15"/>
      <c r="D79" s="15"/>
      <c r="E79" s="15"/>
      <c r="F79" s="19"/>
      <c r="G79" s="20"/>
      <c r="H79" s="17"/>
      <c r="I79" s="15"/>
      <c r="J79" s="15"/>
      <c r="K79" s="17"/>
      <c r="L79" s="19"/>
      <c r="M79" s="20"/>
      <c r="N79" s="17"/>
      <c r="O79" s="17"/>
      <c r="P79" s="17"/>
      <c r="Q79" s="21"/>
      <c r="R79" s="21"/>
      <c r="S79" s="21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6"/>
      <c r="AP79" s="4"/>
      <c r="AQ79" s="4"/>
      <c r="AR79" s="4"/>
      <c r="AS79" s="4"/>
      <c r="AT79" s="4"/>
      <c r="AU79" s="4"/>
      <c r="AV79" s="4"/>
    </row>
    <row r="80" spans="1:48" s="2" customFormat="1" x14ac:dyDescent="0.25">
      <c r="A80" s="32" t="s">
        <v>81</v>
      </c>
      <c r="B80" s="12"/>
      <c r="C80" s="12"/>
      <c r="D80" s="12"/>
      <c r="E80" s="12"/>
      <c r="F80" s="12"/>
      <c r="G80" s="13"/>
      <c r="H80" s="33">
        <f>SUM(G77:G79)</f>
        <v>0</v>
      </c>
      <c r="I80" s="32" t="s">
        <v>81</v>
      </c>
      <c r="J80" s="12"/>
      <c r="K80" s="33">
        <f>SUM(J81:J84)</f>
        <v>406</v>
      </c>
      <c r="L80" s="32" t="s">
        <v>81</v>
      </c>
      <c r="M80" s="13"/>
      <c r="N80" s="33">
        <f>SUM(M77:M79)</f>
        <v>489.95</v>
      </c>
      <c r="O80" s="17"/>
      <c r="P80" s="17"/>
      <c r="Q80" s="21"/>
      <c r="R80" s="21"/>
      <c r="S80" s="21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6"/>
      <c r="AP80" s="4"/>
      <c r="AQ80" s="4"/>
      <c r="AR80" s="4"/>
      <c r="AS80" s="4"/>
      <c r="AT80" s="4"/>
      <c r="AU80" s="4"/>
      <c r="AV80" s="4"/>
    </row>
    <row r="81" spans="1:48" x14ac:dyDescent="0.25">
      <c r="A81" s="15" t="s">
        <v>50</v>
      </c>
      <c r="B81" s="15">
        <v>720</v>
      </c>
      <c r="C81" s="15"/>
      <c r="D81" s="15">
        <v>240</v>
      </c>
      <c r="E81" s="15"/>
      <c r="F81" s="19" t="s">
        <v>57</v>
      </c>
      <c r="G81" s="20"/>
      <c r="H81" s="17"/>
      <c r="I81" s="15" t="s">
        <v>84</v>
      </c>
      <c r="J81" s="15">
        <v>91</v>
      </c>
      <c r="K81" s="17"/>
      <c r="L81" s="19" t="s">
        <v>138</v>
      </c>
      <c r="M81" s="20">
        <v>16.22</v>
      </c>
      <c r="N81" s="17"/>
      <c r="O81" s="17"/>
      <c r="P81" s="17"/>
      <c r="Q81" s="21"/>
      <c r="R81" s="21"/>
      <c r="S81" s="21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6"/>
      <c r="AP81" s="4"/>
      <c r="AQ81" s="4"/>
      <c r="AR81" s="4"/>
      <c r="AS81" s="4"/>
      <c r="AT81" s="4"/>
      <c r="AU81" s="4"/>
      <c r="AV81" s="4"/>
    </row>
    <row r="82" spans="1:48" x14ac:dyDescent="0.25">
      <c r="A82" s="15"/>
      <c r="B82" s="15"/>
      <c r="C82" s="15"/>
      <c r="D82" s="15"/>
      <c r="E82" s="15"/>
      <c r="F82" s="19" t="s">
        <v>111</v>
      </c>
      <c r="G82" s="20">
        <v>70.489999999999995</v>
      </c>
      <c r="H82" s="17"/>
      <c r="I82" s="15" t="s">
        <v>89</v>
      </c>
      <c r="J82" s="15">
        <v>15</v>
      </c>
      <c r="K82" s="17"/>
      <c r="L82" s="19"/>
      <c r="M82" s="20"/>
      <c r="N82" s="17"/>
      <c r="O82" s="17"/>
      <c r="P82" s="17"/>
      <c r="Q82" s="21"/>
      <c r="R82" s="21"/>
      <c r="S82" s="21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6"/>
      <c r="AP82" s="4"/>
      <c r="AQ82" s="4"/>
      <c r="AR82" s="4"/>
      <c r="AS82" s="4"/>
      <c r="AT82" s="4"/>
      <c r="AU82" s="4"/>
      <c r="AV82" s="4"/>
    </row>
    <row r="83" spans="1:48" x14ac:dyDescent="0.25">
      <c r="A83" s="15"/>
      <c r="B83" s="15"/>
      <c r="C83" s="15"/>
      <c r="D83" s="15"/>
      <c r="E83" s="15"/>
      <c r="F83" s="19"/>
      <c r="G83" s="20"/>
      <c r="H83" s="17"/>
      <c r="I83" s="15" t="s">
        <v>115</v>
      </c>
      <c r="J83" s="15">
        <v>300</v>
      </c>
      <c r="K83" s="17"/>
      <c r="L83" s="19"/>
      <c r="M83" s="20"/>
      <c r="N83" s="17"/>
      <c r="O83" s="17"/>
      <c r="P83" s="17"/>
      <c r="Q83" s="21"/>
      <c r="R83" s="21"/>
      <c r="S83" s="21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6"/>
      <c r="AP83" s="4"/>
      <c r="AQ83" s="4"/>
      <c r="AR83" s="4"/>
      <c r="AS83" s="4"/>
      <c r="AT83" s="4"/>
      <c r="AU83" s="4"/>
      <c r="AV83" s="4"/>
    </row>
    <row r="84" spans="1:48" x14ac:dyDescent="0.25">
      <c r="A84" s="15" t="s">
        <v>56</v>
      </c>
      <c r="B84" s="15"/>
      <c r="C84" s="15"/>
      <c r="D84" s="15">
        <v>80</v>
      </c>
      <c r="E84" s="15"/>
      <c r="F84" s="19" t="s">
        <v>56</v>
      </c>
      <c r="G84" s="20">
        <v>144.76</v>
      </c>
      <c r="H84" s="17"/>
      <c r="I84" s="15" t="s">
        <v>92</v>
      </c>
      <c r="J84" s="15"/>
      <c r="K84" s="17"/>
      <c r="L84" s="19"/>
      <c r="M84" s="20"/>
      <c r="N84" s="17"/>
      <c r="O84" s="17"/>
      <c r="P84" s="17"/>
      <c r="Q84" s="21"/>
      <c r="R84" s="21"/>
      <c r="S84" s="21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6"/>
      <c r="AP84" s="4"/>
      <c r="AQ84" s="4"/>
      <c r="AR84" s="4"/>
      <c r="AS84" s="4"/>
      <c r="AT84" s="4"/>
      <c r="AU84" s="4"/>
      <c r="AV84" s="4"/>
    </row>
    <row r="85" spans="1:48" s="2" customFormat="1" x14ac:dyDescent="0.25">
      <c r="A85" s="32" t="s">
        <v>82</v>
      </c>
      <c r="B85" s="12"/>
      <c r="C85" s="12"/>
      <c r="D85" s="12"/>
      <c r="E85" s="12"/>
      <c r="F85" s="12"/>
      <c r="G85" s="13"/>
      <c r="H85" s="33">
        <f>SUM(G81:G84)</f>
        <v>215.25</v>
      </c>
      <c r="I85" s="32" t="s">
        <v>82</v>
      </c>
      <c r="J85" s="12"/>
      <c r="K85" s="12"/>
      <c r="L85" s="32" t="s">
        <v>82</v>
      </c>
      <c r="M85" s="13"/>
      <c r="N85" s="33">
        <f>SUM(M81:M84)</f>
        <v>16.22</v>
      </c>
      <c r="O85" s="17"/>
      <c r="P85" s="17"/>
      <c r="Q85" s="21"/>
      <c r="R85" s="21"/>
      <c r="S85" s="21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6"/>
      <c r="AP85" s="4"/>
      <c r="AQ85" s="4"/>
      <c r="AR85" s="4"/>
      <c r="AS85" s="4"/>
      <c r="AT85" s="4"/>
      <c r="AU85" s="4"/>
      <c r="AV85" s="4"/>
    </row>
    <row r="86" spans="1:48" x14ac:dyDescent="0.25">
      <c r="A86" s="15" t="s">
        <v>34</v>
      </c>
      <c r="B86" s="15"/>
      <c r="C86" s="15"/>
      <c r="D86" s="15">
        <v>5000</v>
      </c>
      <c r="E86" s="15"/>
      <c r="F86" s="19" t="s">
        <v>96</v>
      </c>
      <c r="G86" s="20"/>
      <c r="H86" s="17"/>
      <c r="I86" s="15" t="s">
        <v>33</v>
      </c>
      <c r="J86" s="15"/>
      <c r="K86" s="17"/>
      <c r="L86" s="19"/>
      <c r="M86" s="20"/>
      <c r="N86" s="17"/>
      <c r="O86" s="17"/>
      <c r="P86" s="17"/>
      <c r="Q86" s="21"/>
      <c r="R86" s="21"/>
      <c r="S86" s="21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6"/>
      <c r="AP86" s="4"/>
      <c r="AQ86" s="4"/>
      <c r="AR86" s="4"/>
      <c r="AS86" s="4"/>
      <c r="AT86" s="4"/>
      <c r="AU86" s="4"/>
      <c r="AV86" s="4"/>
    </row>
    <row r="87" spans="1:48" x14ac:dyDescent="0.25">
      <c r="A87" s="15"/>
      <c r="B87" s="15"/>
      <c r="C87" s="15"/>
      <c r="D87" s="15"/>
      <c r="E87" s="15"/>
      <c r="F87" s="19"/>
      <c r="G87" s="20"/>
      <c r="H87" s="17"/>
      <c r="I87" s="15"/>
      <c r="J87" s="15"/>
      <c r="K87" s="17"/>
      <c r="L87" s="19"/>
      <c r="M87" s="20"/>
      <c r="N87" s="17"/>
      <c r="O87" s="17"/>
      <c r="P87" s="17"/>
      <c r="Q87" s="21"/>
      <c r="R87" s="21"/>
      <c r="S87" s="21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6"/>
      <c r="AP87" s="4"/>
      <c r="AQ87" s="4"/>
      <c r="AR87" s="4"/>
      <c r="AS87" s="4"/>
      <c r="AT87" s="4"/>
      <c r="AU87" s="4"/>
      <c r="AV87" s="4"/>
    </row>
    <row r="88" spans="1:48" s="1" customFormat="1" x14ac:dyDescent="0.25">
      <c r="A88" s="14" t="s">
        <v>29</v>
      </c>
      <c r="B88" s="14"/>
      <c r="C88" s="14" t="s">
        <v>53</v>
      </c>
      <c r="D88" s="14">
        <f>SUM(D27:D87)</f>
        <v>9311.52</v>
      </c>
      <c r="E88" s="14"/>
      <c r="F88" s="24" t="s">
        <v>44</v>
      </c>
      <c r="G88" s="25">
        <f>SUM(G6:G85)</f>
        <v>5533.5199999999995</v>
      </c>
      <c r="H88" s="17">
        <f>H85+H80+H76+H73+H68+H63+H58+H54+H50+H47+H41+H36+H25+H13</f>
        <v>5533.52</v>
      </c>
      <c r="I88" s="31" t="s">
        <v>83</v>
      </c>
      <c r="J88" s="31">
        <f>SUM(J5:J87)</f>
        <v>10175</v>
      </c>
      <c r="K88" s="17">
        <f>SUM(K85+K80+K76+K73+K68+K63+K58+K54+K50+K47+K41+K36+K26+K14+K5)</f>
        <v>10175</v>
      </c>
      <c r="L88" s="24" t="s">
        <v>44</v>
      </c>
      <c r="M88" s="25">
        <f>SUM(M6:M85)</f>
        <v>5878.61</v>
      </c>
      <c r="N88" s="17">
        <f>N85+N80+N76+N73+N68+N63+N58+N54+N50+N47+N41+N36+N25+N13</f>
        <v>5878.6100000000006</v>
      </c>
      <c r="O88" s="17"/>
      <c r="P88" s="17"/>
      <c r="Q88" s="21"/>
      <c r="R88" s="21"/>
      <c r="S88" s="21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10"/>
      <c r="AP88" s="11"/>
      <c r="AQ88" s="11"/>
      <c r="AR88" s="11"/>
      <c r="AS88" s="11"/>
      <c r="AT88" s="11"/>
      <c r="AU88" s="11"/>
      <c r="AV88" s="11"/>
    </row>
    <row r="89" spans="1:48" s="9" customFormat="1" ht="18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21"/>
      <c r="R89" s="21"/>
      <c r="S89" s="21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48" s="9" customForma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36" t="s">
        <v>118</v>
      </c>
      <c r="K90" s="36"/>
      <c r="L90" s="36">
        <v>12175</v>
      </c>
      <c r="M90" s="17"/>
      <c r="N90" s="17"/>
      <c r="O90" s="17"/>
      <c r="P90" s="17"/>
      <c r="Q90" s="21"/>
      <c r="R90" s="21"/>
      <c r="S90" s="21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48" s="9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1"/>
      <c r="R91" s="21"/>
      <c r="S91" s="21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48" s="9" customForma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21"/>
      <c r="R92" s="21"/>
      <c r="S92" s="21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48" s="9" customForma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21"/>
      <c r="R93" s="21"/>
      <c r="S93" s="21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48" s="9" customForma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21"/>
      <c r="R94" s="21"/>
      <c r="S94" s="21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48" s="9" customForma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21"/>
      <c r="R95" s="21"/>
      <c r="S95" s="21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48" s="9" customForma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21"/>
      <c r="R96" s="21"/>
      <c r="S96" s="21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s="9" customFormat="1" x14ac:dyDescent="0.25">
      <c r="A97" s="17"/>
      <c r="B97" s="17"/>
      <c r="C97" s="17"/>
      <c r="D97" s="17"/>
      <c r="E97" s="17"/>
      <c r="F97" s="17"/>
      <c r="G97" s="17"/>
      <c r="H97" s="17"/>
      <c r="I97" s="17">
        <v>8604.85</v>
      </c>
      <c r="J97" s="17" t="s">
        <v>131</v>
      </c>
      <c r="K97" s="17" t="s">
        <v>133</v>
      </c>
      <c r="L97" s="17"/>
      <c r="M97" s="17"/>
      <c r="N97" s="17"/>
      <c r="O97" s="17"/>
      <c r="P97" s="17"/>
      <c r="Q97" s="21"/>
      <c r="R97" s="21"/>
      <c r="S97" s="21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s="9" customFormat="1" x14ac:dyDescent="0.25">
      <c r="A98" s="17"/>
      <c r="B98" s="17"/>
      <c r="C98" s="17"/>
      <c r="D98" s="17"/>
      <c r="E98" s="17"/>
      <c r="F98" s="17"/>
      <c r="G98" s="17"/>
      <c r="H98" s="17"/>
      <c r="I98" s="17">
        <v>2850</v>
      </c>
      <c r="J98" s="17" t="s">
        <v>52</v>
      </c>
      <c r="K98" s="17">
        <v>11156.66</v>
      </c>
      <c r="L98" s="17"/>
      <c r="M98" s="17"/>
      <c r="N98" s="17"/>
      <c r="O98" s="17"/>
      <c r="P98" s="17"/>
      <c r="Q98" s="21"/>
      <c r="R98" s="21"/>
      <c r="S98" s="21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s="9" customFormat="1" x14ac:dyDescent="0.25">
      <c r="A99" s="17"/>
      <c r="B99" s="17"/>
      <c r="C99" s="17"/>
      <c r="D99" s="17"/>
      <c r="E99" s="17"/>
      <c r="F99" s="17"/>
      <c r="G99" s="17"/>
      <c r="H99" s="17"/>
      <c r="I99" s="17">
        <f>SUM(I97:I98)</f>
        <v>11454.85</v>
      </c>
      <c r="J99" s="17" t="s">
        <v>132</v>
      </c>
      <c r="K99" s="17"/>
      <c r="L99" s="17"/>
      <c r="M99" s="17"/>
      <c r="N99" s="17"/>
      <c r="O99" s="17"/>
      <c r="P99" s="17"/>
      <c r="Q99" s="21"/>
      <c r="R99" s="21"/>
      <c r="S99" s="21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s="9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21"/>
      <c r="R100" s="21"/>
      <c r="S100" s="21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s="9" customForma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s="9" customForma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s="9" customForma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s="9" customForma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s="9" customForma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s="9" customForma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s="9" customForma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s="9" customForma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s="9" customForma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33" s="9" customForma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3" s="9" customForma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33" s="9" customForma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s="9" customForma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s="9" customForma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s="9" customForma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s="9" customForma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s="9" customForma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s="9" customForma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s="9" customForma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s="9" customForma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s="9" customForma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s="9" customForma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s="9" customForma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s="9" customForma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s="9" customForma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s="9" customForma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s="9" customForma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s="9" customFormat="1" x14ac:dyDescent="0.25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6:27" s="9" customFormat="1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6:27" s="9" customFormat="1" x14ac:dyDescent="0.25">
      <c r="F130" s="8"/>
      <c r="G130" s="8"/>
      <c r="M130" s="17"/>
      <c r="N130" s="17"/>
      <c r="O130" s="17"/>
      <c r="P130" s="17"/>
      <c r="Q130" s="21"/>
      <c r="R130" s="21"/>
      <c r="S130" s="21"/>
    </row>
    <row r="131" spans="6:27" s="9" customFormat="1" x14ac:dyDescent="0.25">
      <c r="F131" s="8"/>
      <c r="G131" s="8"/>
      <c r="M131" s="17"/>
      <c r="N131" s="17"/>
      <c r="O131" s="17"/>
      <c r="P131" s="17"/>
      <c r="Q131" s="21"/>
      <c r="R131" s="21"/>
      <c r="S131" s="21"/>
    </row>
    <row r="132" spans="6:27" s="9" customFormat="1" x14ac:dyDescent="0.25">
      <c r="F132" s="8"/>
      <c r="G132" s="8"/>
      <c r="M132" s="17"/>
      <c r="N132" s="17"/>
      <c r="O132" s="17"/>
      <c r="P132" s="17"/>
      <c r="Q132" s="21"/>
      <c r="R132" s="21"/>
      <c r="S132" s="21"/>
    </row>
    <row r="133" spans="6:27" s="9" customFormat="1" x14ac:dyDescent="0.25">
      <c r="F133" s="8"/>
      <c r="G133" s="8"/>
      <c r="M133" s="17"/>
      <c r="N133" s="17"/>
      <c r="O133" s="17"/>
      <c r="P133" s="17"/>
      <c r="Q133" s="21"/>
      <c r="R133" s="21"/>
      <c r="S133" s="21"/>
    </row>
    <row r="134" spans="6:27" s="9" customFormat="1" x14ac:dyDescent="0.25">
      <c r="F134" s="8"/>
      <c r="G134" s="8"/>
      <c r="M134" s="17"/>
      <c r="N134" s="17"/>
      <c r="O134" s="17"/>
      <c r="P134" s="17"/>
      <c r="Q134" s="21"/>
      <c r="R134" s="21"/>
      <c r="S134" s="21"/>
    </row>
    <row r="135" spans="6:27" s="9" customFormat="1" x14ac:dyDescent="0.25">
      <c r="F135" s="8"/>
      <c r="G135" s="8"/>
      <c r="M135" s="17"/>
      <c r="N135" s="17"/>
      <c r="O135" s="17"/>
      <c r="P135" s="17"/>
      <c r="Q135" s="21"/>
      <c r="R135" s="21"/>
      <c r="S135" s="21"/>
    </row>
    <row r="136" spans="6:27" s="9" customFormat="1" x14ac:dyDescent="0.25">
      <c r="F136" s="8"/>
      <c r="G136" s="8"/>
      <c r="M136" s="17"/>
      <c r="N136" s="17"/>
      <c r="O136" s="17"/>
      <c r="P136" s="17"/>
      <c r="Q136" s="21"/>
      <c r="R136" s="21"/>
      <c r="S136" s="21"/>
    </row>
    <row r="137" spans="6:27" s="9" customFormat="1" x14ac:dyDescent="0.25">
      <c r="F137" s="8"/>
      <c r="G137" s="8"/>
      <c r="M137" s="17"/>
      <c r="N137" s="17"/>
      <c r="O137" s="17"/>
      <c r="P137" s="17"/>
      <c r="Q137" s="21"/>
      <c r="R137" s="21"/>
      <c r="S137" s="21"/>
    </row>
    <row r="138" spans="6:27" s="9" customFormat="1" x14ac:dyDescent="0.25">
      <c r="F138" s="8"/>
      <c r="G138" s="8"/>
      <c r="M138" s="17"/>
      <c r="N138" s="17"/>
      <c r="O138" s="17"/>
      <c r="P138" s="17"/>
      <c r="Q138" s="21"/>
      <c r="R138" s="21"/>
      <c r="S138" s="21"/>
    </row>
    <row r="139" spans="6:27" s="9" customFormat="1" x14ac:dyDescent="0.25">
      <c r="F139" s="8"/>
      <c r="G139" s="8"/>
      <c r="M139" s="17"/>
      <c r="N139" s="17"/>
      <c r="O139" s="17"/>
      <c r="P139" s="17"/>
      <c r="Q139" s="21"/>
      <c r="R139" s="21"/>
      <c r="S139" s="21"/>
    </row>
    <row r="140" spans="6:27" s="9" customFormat="1" x14ac:dyDescent="0.25">
      <c r="F140" s="8"/>
      <c r="G140" s="8"/>
      <c r="M140" s="17"/>
      <c r="N140" s="17"/>
      <c r="O140" s="17"/>
      <c r="P140" s="17"/>
      <c r="Q140" s="21"/>
      <c r="R140" s="21"/>
      <c r="S140" s="21"/>
    </row>
    <row r="141" spans="6:27" x14ac:dyDescent="0.25">
      <c r="F141" s="7"/>
      <c r="G141" s="7"/>
    </row>
    <row r="142" spans="6:27" x14ac:dyDescent="0.25">
      <c r="F142" s="4"/>
      <c r="G142" s="4"/>
    </row>
    <row r="143" spans="6:27" x14ac:dyDescent="0.25">
      <c r="F143" s="4"/>
      <c r="G143" s="4"/>
    </row>
    <row r="144" spans="6:27" x14ac:dyDescent="0.25">
      <c r="F144" s="4"/>
      <c r="G14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21" sqref="Y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2018-2020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Hogan</dc:creator>
  <cp:lastModifiedBy>Doug Pelczar</cp:lastModifiedBy>
  <dcterms:created xsi:type="dcterms:W3CDTF">2018-04-10T15:01:05Z</dcterms:created>
  <dcterms:modified xsi:type="dcterms:W3CDTF">2020-11-30T16:54:49Z</dcterms:modified>
</cp:coreProperties>
</file>